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jnand\Documents\Sjoelclub Langeraar\"/>
    </mc:Choice>
  </mc:AlternateContent>
  <xr:revisionPtr revIDLastSave="0" documentId="13_ncr:1_{29CEB4B4-8925-4534-A150-7B97F20B0A55}" xr6:coauthVersionLast="47" xr6:coauthVersionMax="47" xr10:uidLastSave="{00000000-0000-0000-0000-000000000000}"/>
  <bookViews>
    <workbookView xWindow="-108" yWindow="-108" windowWidth="23256" windowHeight="12576" xr2:uid="{F42FF6C8-335D-42C4-B883-F7CE27AFA2D7}"/>
  </bookViews>
  <sheets>
    <sheet name="Voorblad" sheetId="7" r:id="rId1"/>
    <sheet name="Daguitslag" sheetId="1" r:id="rId2"/>
    <sheet name="Persoonlijke score" sheetId="2" r:id="rId3"/>
    <sheet name="Tussenstand competite" sheetId="4" r:id="rId4"/>
    <sheet name="stand op gemid" sheetId="3" r:id="rId5"/>
    <sheet name="Speciale score" sheetId="5" r:id="rId6"/>
    <sheet name="PR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2" i="3" l="1"/>
  <c r="U41" i="3"/>
  <c r="U45" i="3"/>
  <c r="U44" i="3"/>
  <c r="U43" i="3"/>
  <c r="U47" i="3"/>
  <c r="U48" i="3"/>
  <c r="U30" i="3"/>
  <c r="U31" i="3"/>
  <c r="U35" i="3"/>
  <c r="U36" i="3"/>
  <c r="U33" i="3"/>
  <c r="U37" i="3"/>
  <c r="U18" i="3"/>
  <c r="U21" i="3"/>
  <c r="U20" i="3"/>
  <c r="U19" i="3"/>
  <c r="U24" i="3"/>
  <c r="U22" i="3"/>
  <c r="U12" i="3"/>
  <c r="U8" i="3"/>
  <c r="U6" i="3"/>
  <c r="U10" i="3"/>
  <c r="U7" i="3"/>
  <c r="U11" i="3"/>
  <c r="U9" i="3"/>
  <c r="Y8" i="6"/>
  <c r="Y9" i="6"/>
  <c r="Y7" i="6"/>
  <c r="Y11" i="6"/>
  <c r="Y10" i="6"/>
  <c r="Y12" i="6"/>
  <c r="Y13" i="6"/>
  <c r="Y15" i="6"/>
  <c r="Y14" i="6"/>
  <c r="Y17" i="6"/>
  <c r="Y18" i="6"/>
  <c r="Y16" i="6"/>
  <c r="Y19" i="6"/>
  <c r="Y20" i="6"/>
  <c r="Y21" i="6"/>
  <c r="Y22" i="6"/>
  <c r="Y25" i="6"/>
  <c r="Y26" i="6"/>
  <c r="Y23" i="6"/>
  <c r="Y28" i="6"/>
  <c r="Y27" i="6"/>
  <c r="Y29" i="6"/>
  <c r="Y30" i="6"/>
  <c r="Y24" i="6"/>
  <c r="Y34" i="6"/>
  <c r="Y31" i="6"/>
  <c r="Y33" i="6"/>
  <c r="Y32" i="6"/>
  <c r="Y35" i="6"/>
  <c r="Y36" i="6"/>
  <c r="Y37" i="6"/>
  <c r="Y38" i="6"/>
  <c r="Y39" i="6"/>
  <c r="S8" i="6"/>
  <c r="S9" i="6"/>
  <c r="S7" i="6"/>
  <c r="S11" i="6"/>
  <c r="S10" i="6"/>
  <c r="S12" i="6"/>
  <c r="S13" i="6"/>
  <c r="S15" i="6"/>
  <c r="S14" i="6"/>
  <c r="S17" i="6"/>
  <c r="S18" i="6"/>
  <c r="S16" i="6"/>
  <c r="S19" i="6"/>
  <c r="S20" i="6"/>
  <c r="S21" i="6"/>
  <c r="S22" i="6"/>
  <c r="S25" i="6"/>
  <c r="S26" i="6"/>
  <c r="S23" i="6"/>
  <c r="S28" i="6"/>
  <c r="S27" i="6"/>
  <c r="S29" i="6"/>
  <c r="S30" i="6"/>
  <c r="S24" i="6"/>
  <c r="S34" i="6"/>
  <c r="S31" i="6"/>
  <c r="S33" i="6"/>
  <c r="S32" i="6"/>
  <c r="S35" i="6"/>
  <c r="S36" i="6"/>
  <c r="S37" i="6"/>
  <c r="S38" i="6"/>
  <c r="S39" i="6"/>
  <c r="M8" i="6"/>
  <c r="M9" i="6"/>
  <c r="M7" i="6"/>
  <c r="M11" i="6"/>
  <c r="M10" i="6"/>
  <c r="M12" i="6"/>
  <c r="M13" i="6"/>
  <c r="M15" i="6"/>
  <c r="M14" i="6"/>
  <c r="M17" i="6"/>
  <c r="M18" i="6"/>
  <c r="M16" i="6"/>
  <c r="M19" i="6"/>
  <c r="M20" i="6"/>
  <c r="M21" i="6"/>
  <c r="M22" i="6"/>
  <c r="M25" i="6"/>
  <c r="M26" i="6"/>
  <c r="M23" i="6"/>
  <c r="M28" i="6"/>
  <c r="M27" i="6"/>
  <c r="M29" i="6"/>
  <c r="M30" i="6"/>
  <c r="M24" i="6"/>
  <c r="M34" i="6"/>
  <c r="M31" i="6"/>
  <c r="M33" i="6"/>
  <c r="M32" i="6"/>
  <c r="M35" i="6"/>
  <c r="M36" i="6"/>
  <c r="M37" i="6"/>
  <c r="M38" i="6"/>
  <c r="M39" i="6"/>
  <c r="Y6" i="6"/>
  <c r="S6" i="6"/>
  <c r="M6" i="6"/>
  <c r="G8" i="6"/>
  <c r="G9" i="6"/>
  <c r="G7" i="6"/>
  <c r="G11" i="6"/>
  <c r="G10" i="6"/>
  <c r="G12" i="6"/>
  <c r="G13" i="6"/>
  <c r="G15" i="6"/>
  <c r="G14" i="6"/>
  <c r="G17" i="6"/>
  <c r="G18" i="6"/>
  <c r="G16" i="6"/>
  <c r="G19" i="6"/>
  <c r="G20" i="6"/>
  <c r="G21" i="6"/>
  <c r="G22" i="6"/>
  <c r="G25" i="6"/>
  <c r="G26" i="6"/>
  <c r="G23" i="6"/>
  <c r="G28" i="6"/>
  <c r="G27" i="6"/>
  <c r="G29" i="6"/>
  <c r="G30" i="6"/>
  <c r="G24" i="6"/>
  <c r="G34" i="6"/>
  <c r="G31" i="6"/>
  <c r="G33" i="6"/>
  <c r="G32" i="6"/>
  <c r="G35" i="6"/>
  <c r="G36" i="6"/>
  <c r="G37" i="6"/>
  <c r="G38" i="6"/>
  <c r="G39" i="6"/>
  <c r="G6" i="6"/>
  <c r="U32" i="3"/>
  <c r="U13" i="3"/>
  <c r="AA9" i="2"/>
  <c r="AA5" i="2"/>
  <c r="AA8" i="2"/>
  <c r="AA11" i="2"/>
  <c r="AA6" i="2"/>
  <c r="AA21" i="2"/>
  <c r="AA13" i="2"/>
  <c r="AA25" i="2"/>
  <c r="AA12" i="2"/>
  <c r="AA32" i="2"/>
  <c r="AA22" i="2"/>
  <c r="AA26" i="2"/>
  <c r="AA31" i="2"/>
  <c r="AA10" i="2"/>
  <c r="AA14" i="2"/>
  <c r="AA30" i="2"/>
  <c r="AA27" i="2"/>
  <c r="AA17" i="2"/>
  <c r="AA15" i="2"/>
  <c r="AA33" i="2"/>
  <c r="AA28" i="2"/>
  <c r="AA29" i="2"/>
  <c r="AA37" i="2"/>
  <c r="AA38" i="2"/>
  <c r="O9" i="2"/>
  <c r="O5" i="2"/>
  <c r="O8" i="2"/>
  <c r="O11" i="2"/>
  <c r="O6" i="2"/>
  <c r="O36" i="2"/>
  <c r="O35" i="2"/>
  <c r="O20" i="2"/>
  <c r="O21" i="2"/>
  <c r="O13" i="2"/>
  <c r="O25" i="2"/>
  <c r="O12" i="2"/>
  <c r="O32" i="2"/>
  <c r="O23" i="2"/>
  <c r="O18" i="2"/>
  <c r="O22" i="2"/>
  <c r="O26" i="2"/>
  <c r="O31" i="2"/>
  <c r="O10" i="2"/>
  <c r="O14" i="2"/>
  <c r="O16" i="2"/>
  <c r="O19" i="2"/>
  <c r="O34" i="2"/>
  <c r="O30" i="2"/>
  <c r="O27" i="2"/>
  <c r="O17" i="2"/>
  <c r="O15" i="2"/>
  <c r="O33" i="2"/>
  <c r="O28" i="2"/>
  <c r="O29" i="2"/>
  <c r="O24" i="2"/>
  <c r="O37" i="2"/>
  <c r="O38" i="2"/>
  <c r="AA7" i="2"/>
  <c r="O7" i="2"/>
  <c r="U9" i="2"/>
  <c r="U5" i="2"/>
  <c r="U8" i="2"/>
  <c r="U11" i="2"/>
  <c r="U6" i="2"/>
  <c r="U36" i="2"/>
  <c r="U35" i="2"/>
  <c r="U20" i="2"/>
  <c r="U21" i="2"/>
  <c r="U13" i="2"/>
  <c r="U25" i="2"/>
  <c r="U12" i="2"/>
  <c r="U32" i="2"/>
  <c r="U23" i="2"/>
  <c r="U18" i="2"/>
  <c r="U22" i="2"/>
  <c r="U26" i="2"/>
  <c r="U31" i="2"/>
  <c r="U10" i="2"/>
  <c r="U14" i="2"/>
  <c r="U16" i="2"/>
  <c r="U19" i="2"/>
  <c r="U34" i="2"/>
  <c r="U30" i="2"/>
  <c r="U27" i="2"/>
  <c r="U17" i="2"/>
  <c r="U15" i="2"/>
  <c r="U33" i="2"/>
  <c r="U28" i="2"/>
  <c r="U29" i="2"/>
  <c r="U24" i="2"/>
  <c r="U37" i="2"/>
  <c r="U38" i="2"/>
  <c r="U7" i="2"/>
  <c r="U34" i="3"/>
  <c r="U14" i="3"/>
  <c r="U23" i="3"/>
  <c r="U46" i="3"/>
  <c r="S6" i="3"/>
  <c r="S31" i="3"/>
  <c r="S48" i="3"/>
  <c r="S7" i="3"/>
  <c r="S49" i="3"/>
  <c r="U49" i="3"/>
  <c r="U38" i="3"/>
  <c r="S46" i="3"/>
  <c r="S45" i="3"/>
  <c r="S47" i="3"/>
  <c r="S43" i="3"/>
  <c r="S42" i="3"/>
  <c r="S41" i="3"/>
  <c r="S44" i="3"/>
  <c r="S30" i="3"/>
  <c r="S36" i="3"/>
  <c r="S37" i="3"/>
  <c r="F34" i="2" l="1"/>
  <c r="H34" i="2" s="1"/>
  <c r="F35" i="2"/>
  <c r="H35" i="2" s="1"/>
  <c r="F8" i="2"/>
  <c r="H8" i="2" s="1"/>
  <c r="F16" i="2"/>
  <c r="H16" i="2" s="1"/>
  <c r="F6" i="2"/>
  <c r="H6" i="2" s="1"/>
  <c r="F9" i="2"/>
  <c r="H9" i="2" s="1"/>
  <c r="F20" i="2"/>
  <c r="H20" i="2" s="1"/>
  <c r="F11" i="2"/>
  <c r="H11" i="2" s="1"/>
  <c r="F13" i="2"/>
  <c r="H13" i="2" s="1"/>
  <c r="F10" i="2"/>
  <c r="H10" i="2" s="1"/>
  <c r="F7" i="2"/>
  <c r="H7" i="2" s="1"/>
  <c r="F36" i="2"/>
  <c r="H36" i="2" s="1"/>
  <c r="F5" i="2"/>
  <c r="H5" i="2" s="1"/>
  <c r="F15" i="2"/>
  <c r="H15" i="2" s="1"/>
  <c r="F29" i="2"/>
  <c r="H29" i="2" s="1"/>
  <c r="F17" i="2"/>
  <c r="H17" i="2" s="1"/>
  <c r="F24" i="2"/>
  <c r="H24" i="2" s="1"/>
  <c r="F38" i="2"/>
  <c r="H38" i="2" s="1"/>
  <c r="F28" i="2"/>
  <c r="H28" i="2" s="1"/>
  <c r="F27" i="2"/>
  <c r="H27" i="2" s="1"/>
  <c r="F37" i="2"/>
  <c r="H37" i="2" s="1"/>
  <c r="F33" i="2"/>
  <c r="H33" i="2" s="1"/>
  <c r="F26" i="2"/>
  <c r="H26" i="2" s="1"/>
  <c r="F30" i="2"/>
  <c r="H30" i="2" s="1"/>
  <c r="F14" i="2"/>
  <c r="H14" i="2" s="1"/>
  <c r="F22" i="2"/>
  <c r="H22" i="2" s="1"/>
  <c r="F19" i="2"/>
  <c r="H19" i="2" s="1"/>
  <c r="F31" i="2"/>
  <c r="H31" i="2" s="1"/>
  <c r="F23" i="2"/>
  <c r="H23" i="2" s="1"/>
  <c r="F12" i="2"/>
  <c r="H12" i="2" s="1"/>
  <c r="F18" i="2"/>
  <c r="H18" i="2" s="1"/>
  <c r="F25" i="2"/>
  <c r="H25" i="2" s="1"/>
  <c r="F32" i="2"/>
  <c r="H32" i="2" s="1"/>
  <c r="F21" i="2"/>
  <c r="H21" i="2" s="1"/>
  <c r="K4" i="5"/>
  <c r="S33" i="3"/>
  <c r="S32" i="3"/>
  <c r="S34" i="3"/>
  <c r="S38" i="3"/>
  <c r="S35" i="3"/>
  <c r="S21" i="3"/>
  <c r="S23" i="3"/>
  <c r="S24" i="3"/>
  <c r="S18" i="3"/>
  <c r="S20" i="3"/>
  <c r="S19" i="3"/>
  <c r="S22" i="3"/>
  <c r="S9" i="3"/>
  <c r="S12" i="3"/>
  <c r="S13" i="3"/>
  <c r="S10" i="3"/>
  <c r="S11" i="3"/>
  <c r="S14" i="3"/>
  <c r="S8" i="3"/>
</calcChain>
</file>

<file path=xl/sharedStrings.xml><?xml version="1.0" encoding="utf-8"?>
<sst xmlns="http://schemas.openxmlformats.org/spreadsheetml/2006/main" count="311" uniqueCount="79">
  <si>
    <t>Klasse A</t>
  </si>
  <si>
    <t>Bakscore</t>
  </si>
  <si>
    <t>Wijnand Springintveld</t>
  </si>
  <si>
    <t>Sjaak Siebeling</t>
  </si>
  <si>
    <t>Wijnand Springin`tveld</t>
  </si>
  <si>
    <t>Punten</t>
  </si>
  <si>
    <t>Klasse B</t>
  </si>
  <si>
    <t>Ronde 1</t>
  </si>
  <si>
    <t>Ronde 2</t>
  </si>
  <si>
    <t>Ronde 3</t>
  </si>
  <si>
    <t>Totaal</t>
  </si>
  <si>
    <t>Theo van Leijden</t>
  </si>
  <si>
    <t>Totaal score</t>
  </si>
  <si>
    <t>Gem. score</t>
  </si>
  <si>
    <t>Gemid.</t>
  </si>
  <si>
    <t>Gemiddelde avond</t>
  </si>
  <si>
    <t xml:space="preserve">      </t>
  </si>
  <si>
    <t>Speciale Score's</t>
  </si>
  <si>
    <t>TOTAAL</t>
  </si>
  <si>
    <t xml:space="preserve">  </t>
  </si>
  <si>
    <t>Naam sjoeler</t>
  </si>
  <si>
    <t xml:space="preserve">       Tussenstand competitie 2021-2022</t>
  </si>
  <si>
    <t>Peter van der Zalm</t>
  </si>
  <si>
    <t>Jo van de Hoek</t>
  </si>
  <si>
    <t>Paula van der Jagt</t>
  </si>
  <si>
    <t>Annie van der Sar</t>
  </si>
  <si>
    <t>Gerard van Rijnsoever</t>
  </si>
  <si>
    <t>Arent Hulscher</t>
  </si>
  <si>
    <t>Diny Bosman</t>
  </si>
  <si>
    <t>Trien Lek</t>
  </si>
  <si>
    <t>Ria Doornenbal</t>
  </si>
  <si>
    <t>Wil Volgering</t>
  </si>
  <si>
    <t>Lia Pieterse</t>
  </si>
  <si>
    <t>Klasse C</t>
  </si>
  <si>
    <t>Gerda Koeleman</t>
  </si>
  <si>
    <t>Kees Kempenaar</t>
  </si>
  <si>
    <t>Ina Hoogervorst</t>
  </si>
  <si>
    <t>Door Markman</t>
  </si>
  <si>
    <t>Tonny Versluis</t>
  </si>
  <si>
    <t>Josѐ Verrij</t>
  </si>
  <si>
    <t>Truus Keijzer</t>
  </si>
  <si>
    <t>Trudie van Miltenburg</t>
  </si>
  <si>
    <t>Klasse D</t>
  </si>
  <si>
    <t>Ans van Buuren</t>
  </si>
  <si>
    <t>Cor Zwanenburg</t>
  </si>
  <si>
    <t>Manus van Rijn</t>
  </si>
  <si>
    <t>Marry van Rijn</t>
  </si>
  <si>
    <t>Corrie Zwirs</t>
  </si>
  <si>
    <t>Greet Versluis</t>
  </si>
  <si>
    <t>Joke van Tol</t>
  </si>
  <si>
    <t>Wim van Miltenburg</t>
  </si>
  <si>
    <r>
      <t xml:space="preserve">148 </t>
    </r>
    <r>
      <rPr>
        <b/>
        <sz val="11"/>
        <color rgb="FF000000"/>
        <rFont val="Arial Black"/>
        <family val="2"/>
      </rPr>
      <t>Gegooid</t>
    </r>
  </si>
  <si>
    <t>120 Gegooid</t>
  </si>
  <si>
    <t>100 Gegooid</t>
  </si>
  <si>
    <r>
      <t xml:space="preserve"> 140+  </t>
    </r>
    <r>
      <rPr>
        <b/>
        <sz val="11"/>
        <color rgb="FF000000"/>
        <rFont val="Arial Black"/>
        <family val="2"/>
      </rPr>
      <t>Gegooid</t>
    </r>
  </si>
  <si>
    <t>PR vanaf 9 september  2020</t>
  </si>
  <si>
    <t>PR</t>
  </si>
  <si>
    <t>Peter v/d Zalm</t>
  </si>
  <si>
    <t>Paula v/d Jagt</t>
  </si>
  <si>
    <t>Jo v/d Hoek</t>
  </si>
  <si>
    <t>Jose Verrij</t>
  </si>
  <si>
    <t>Ans v. Buuren</t>
  </si>
  <si>
    <t>Joke v. Tol</t>
  </si>
  <si>
    <t>Trudie v. Miltenburg</t>
  </si>
  <si>
    <t xml:space="preserve">Datum </t>
  </si>
  <si>
    <t xml:space="preserve"> </t>
  </si>
  <si>
    <t>Wil Gerritsen</t>
  </si>
  <si>
    <t>Josѐ Hӧlscher</t>
  </si>
  <si>
    <r>
      <t>Jos</t>
    </r>
    <r>
      <rPr>
        <b/>
        <sz val="14"/>
        <rFont val="Calibri"/>
        <family val="2"/>
      </rPr>
      <t>ѐ</t>
    </r>
    <r>
      <rPr>
        <b/>
        <sz val="12"/>
        <rFont val="Arial Black"/>
        <family val="2"/>
      </rPr>
      <t xml:space="preserve"> H</t>
    </r>
    <r>
      <rPr>
        <b/>
        <sz val="14"/>
        <rFont val="Calibri"/>
        <family val="2"/>
      </rPr>
      <t>ӧlscher</t>
    </r>
  </si>
  <si>
    <t xml:space="preserve">Punten </t>
  </si>
  <si>
    <t>Gem. 2021-22</t>
  </si>
  <si>
    <t xml:space="preserve">PR </t>
  </si>
  <si>
    <t>Elisa de Jong</t>
  </si>
  <si>
    <t>Paul van den Berg</t>
  </si>
  <si>
    <t>punten score afgetrokken.</t>
  </si>
  <si>
    <t>Theo van leijden</t>
  </si>
  <si>
    <t>Corry Zwirs</t>
  </si>
  <si>
    <t xml:space="preserve"> Daguitslag 23 FEBRUARI 2022</t>
  </si>
  <si>
    <t>In totaal zijn er 3 slechtste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</si>
</sst>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[$-413]General"/>
    <numFmt numFmtId="165" formatCode="[$-413]0.00"/>
    <numFmt numFmtId="166" formatCode="d\-mmm\-yy"/>
    <numFmt numFmtId="167" formatCode="dd\-mm\-yy"/>
    <numFmt numFmtId="168" formatCode="[$-413]dd/mmm/yy;@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8"/>
      <color rgb="FF000099"/>
      <name val="Calibri"/>
      <family val="2"/>
    </font>
    <font>
      <sz val="11"/>
      <color rgb="FFFF0000"/>
      <name val="Arial1"/>
    </font>
    <font>
      <b/>
      <sz val="12"/>
      <color rgb="FF000000"/>
      <name val="Arial Black"/>
      <family val="2"/>
    </font>
    <font>
      <b/>
      <sz val="11"/>
      <color rgb="FF000000"/>
      <name val="Arial"/>
      <family val="2"/>
    </font>
    <font>
      <b/>
      <sz val="12"/>
      <color rgb="FFC00000"/>
      <name val="Arial Black"/>
      <family val="2"/>
    </font>
    <font>
      <b/>
      <sz val="11"/>
      <color rgb="FFFF0000"/>
      <name val="Arial Black"/>
      <family val="2"/>
    </font>
    <font>
      <b/>
      <sz val="12"/>
      <color rgb="FF00B050"/>
      <name val="Arial"/>
      <family val="2"/>
    </font>
    <font>
      <b/>
      <sz val="12"/>
      <color rgb="FFFF0000"/>
      <name val="Arial Black"/>
      <family val="2"/>
    </font>
    <font>
      <b/>
      <sz val="12"/>
      <color rgb="FF00CC00"/>
      <name val="Arial Black"/>
      <family val="2"/>
    </font>
    <font>
      <sz val="12"/>
      <color rgb="FF0000FF"/>
      <name val="Arial Black"/>
      <family val="2"/>
    </font>
    <font>
      <sz val="12"/>
      <color rgb="FF000000"/>
      <name val="Arial Black"/>
      <family val="2"/>
    </font>
    <font>
      <sz val="12"/>
      <color rgb="FFC00000"/>
      <name val="Arial Black"/>
      <family val="2"/>
    </font>
    <font>
      <sz val="12"/>
      <color rgb="FFFF0000"/>
      <name val="Arial Black"/>
      <family val="2"/>
    </font>
    <font>
      <b/>
      <sz val="12"/>
      <color rgb="FF0070C0"/>
      <name val="Arial Black"/>
      <family val="2"/>
    </font>
    <font>
      <b/>
      <sz val="12"/>
      <color rgb="FF0F06BA"/>
      <name val="Arial Black"/>
      <family val="2"/>
    </font>
    <font>
      <sz val="12"/>
      <color rgb="FF0F06BA"/>
      <name val="Arial Black"/>
      <family val="2"/>
    </font>
    <font>
      <b/>
      <sz val="12"/>
      <color rgb="FF0F06BA"/>
      <name val="Arial"/>
      <family val="2"/>
    </font>
    <font>
      <sz val="12"/>
      <name val="Arial Black"/>
      <family val="2"/>
    </font>
    <font>
      <sz val="12"/>
      <color rgb="FF0000CC"/>
      <name val="Arial Black"/>
      <family val="2"/>
    </font>
    <font>
      <sz val="10"/>
      <color rgb="FFFF0000"/>
      <name val="Verdana"/>
      <family val="2"/>
    </font>
    <font>
      <b/>
      <sz val="10"/>
      <color rgb="FF000000"/>
      <name val="Verdana"/>
      <family val="2"/>
    </font>
    <font>
      <b/>
      <sz val="10"/>
      <color rgb="FF00CC00"/>
      <name val="Verdana"/>
      <family val="2"/>
    </font>
    <font>
      <b/>
      <sz val="10"/>
      <color rgb="FF0070C0"/>
      <name val="Verdana"/>
      <family val="2"/>
    </font>
    <font>
      <b/>
      <sz val="16"/>
      <color rgb="FFFF0000"/>
      <name val="Verdana"/>
      <family val="2"/>
    </font>
    <font>
      <sz val="10"/>
      <color rgb="FF000000"/>
      <name val="Verdana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CC00"/>
      <name val="Calibri"/>
      <family val="2"/>
    </font>
    <font>
      <b/>
      <sz val="16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66CC"/>
      <name val="Calibri"/>
      <family val="2"/>
    </font>
    <font>
      <sz val="11"/>
      <color rgb="FF0066FF"/>
      <name val="Calibri"/>
      <family val="2"/>
    </font>
    <font>
      <b/>
      <sz val="16"/>
      <color rgb="FF0066FF"/>
      <name val="Calibri"/>
      <family val="2"/>
    </font>
    <font>
      <b/>
      <sz val="16"/>
      <color rgb="FFC00000"/>
      <name val="Calibri"/>
      <family val="2"/>
    </font>
    <font>
      <b/>
      <sz val="11"/>
      <color rgb="FFC00000"/>
      <name val="Calibri"/>
      <family val="2"/>
    </font>
    <font>
      <b/>
      <sz val="11"/>
      <color rgb="FF333333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1"/>
    </font>
    <font>
      <b/>
      <i/>
      <sz val="12"/>
      <color rgb="FF0066FF"/>
      <name val="Arial Black"/>
      <family val="2"/>
    </font>
    <font>
      <sz val="12"/>
      <color rgb="FF0066FF"/>
      <name val="Arial Black"/>
      <family val="2"/>
    </font>
    <font>
      <sz val="11"/>
      <color rgb="FFFF0000"/>
      <name val="Calibri"/>
      <family val="2"/>
    </font>
    <font>
      <sz val="12"/>
      <color rgb="FF0066CC"/>
      <name val="Arial Black"/>
      <family val="2"/>
    </font>
    <font>
      <b/>
      <sz val="11"/>
      <color rgb="FF0F06BA"/>
      <name val="Calibri"/>
      <family val="2"/>
    </font>
    <font>
      <b/>
      <sz val="16"/>
      <color rgb="FF0F06BA"/>
      <name val="Calibri"/>
      <family val="2"/>
    </font>
    <font>
      <sz val="11"/>
      <color rgb="FF0F06BA"/>
      <name val="Calibri1"/>
    </font>
    <font>
      <sz val="11"/>
      <color rgb="FF0F06BA"/>
      <name val="Calibri"/>
      <family val="2"/>
    </font>
    <font>
      <sz val="11"/>
      <color rgb="FF0F06BA"/>
      <name val="Calibri"/>
      <family val="2"/>
      <scheme val="minor"/>
    </font>
    <font>
      <b/>
      <sz val="12"/>
      <color theme="9" tint="-0.499984740745262"/>
      <name val="Arial Black"/>
      <family val="2"/>
    </font>
    <font>
      <sz val="11"/>
      <color theme="7" tint="0.39997558519241921"/>
      <name val="Calibri"/>
      <family val="2"/>
      <scheme val="minor"/>
    </font>
    <font>
      <b/>
      <sz val="20"/>
      <color rgb="FF000000"/>
      <name val="Arial Black"/>
      <family val="2"/>
    </font>
    <font>
      <sz val="14"/>
      <color rgb="FF000000"/>
      <name val="Arial Black"/>
      <family val="2"/>
    </font>
    <font>
      <b/>
      <sz val="11"/>
      <color rgb="FF000000"/>
      <name val="Arial Black"/>
      <family val="2"/>
    </font>
    <font>
      <sz val="10"/>
      <color rgb="FF000000"/>
      <name val="Ravie"/>
      <family val="5"/>
    </font>
    <font>
      <b/>
      <sz val="11"/>
      <color rgb="FF009900"/>
      <name val="Arial"/>
      <family val="2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9900"/>
      <name val="Arial1"/>
    </font>
    <font>
      <b/>
      <sz val="10"/>
      <color rgb="FF0070C0"/>
      <name val="Arial Black"/>
      <family val="2"/>
    </font>
    <font>
      <b/>
      <sz val="12"/>
      <color theme="5"/>
      <name val="Arial Black"/>
      <family val="2"/>
    </font>
    <font>
      <sz val="11"/>
      <color theme="5"/>
      <name val="Arial Black"/>
      <family val="2"/>
    </font>
    <font>
      <b/>
      <sz val="12"/>
      <color theme="9" tint="-0.249977111117893"/>
      <name val="Arial Black"/>
      <family val="2"/>
    </font>
    <font>
      <sz val="11"/>
      <color theme="9" tint="-0.249977111117893"/>
      <name val="Arial Black"/>
      <family val="2"/>
    </font>
    <font>
      <sz val="12"/>
      <color theme="6" tint="-0.499984740745262"/>
      <name val="Arial Black"/>
      <family val="2"/>
    </font>
    <font>
      <sz val="11"/>
      <color rgb="FFFFFF00"/>
      <name val="Calibri"/>
      <family val="2"/>
      <scheme val="minor"/>
    </font>
    <font>
      <b/>
      <sz val="12"/>
      <color rgb="FFFFFF00"/>
      <name val="Arial Black"/>
      <family val="2"/>
    </font>
    <font>
      <sz val="20"/>
      <color rgb="FFFF0000"/>
      <name val="Arial1"/>
    </font>
    <font>
      <sz val="12"/>
      <color rgb="FF33CC33"/>
      <name val="Arial Black"/>
      <family val="2"/>
    </font>
    <font>
      <b/>
      <sz val="12"/>
      <color rgb="FF92D050"/>
      <name val="Arial Black"/>
      <family val="2"/>
    </font>
    <font>
      <sz val="12"/>
      <color rgb="FF92D050"/>
      <name val="Arial Black"/>
      <family val="2"/>
    </font>
    <font>
      <sz val="12"/>
      <color theme="1"/>
      <name val="Arial Black"/>
      <family val="2"/>
    </font>
    <font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2"/>
      <color rgb="FF009900"/>
      <name val="Arial Black"/>
      <family val="2"/>
    </font>
    <font>
      <b/>
      <sz val="12"/>
      <name val="Arial Black"/>
      <family val="2"/>
    </font>
    <font>
      <b/>
      <sz val="16"/>
      <color rgb="FF33CC33"/>
      <name val="Calibri"/>
      <family val="2"/>
    </font>
    <font>
      <b/>
      <sz val="16"/>
      <color theme="0"/>
      <name val="Calibri"/>
      <family val="2"/>
    </font>
    <font>
      <b/>
      <sz val="12"/>
      <name val="Arial"/>
      <family val="2"/>
    </font>
    <font>
      <b/>
      <sz val="16"/>
      <color rgb="FF009900"/>
      <name val="Calibri"/>
      <family val="2"/>
    </font>
    <font>
      <sz val="10"/>
      <color rgb="FFFF0000"/>
      <name val="Ravie"/>
      <family val="5"/>
    </font>
    <font>
      <b/>
      <sz val="18"/>
      <color rgb="FFC00000"/>
      <name val="Arial Black"/>
      <family val="2"/>
    </font>
    <font>
      <b/>
      <sz val="11"/>
      <color rgb="FFC00000"/>
      <name val="Arial Black"/>
      <family val="2"/>
    </font>
    <font>
      <b/>
      <i/>
      <sz val="12"/>
      <color rgb="FF0070C0"/>
      <name val="Arial Black"/>
      <family val="2"/>
    </font>
    <font>
      <sz val="11"/>
      <color theme="0" tint="-0.249977111117893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rgb="FFFCE4D6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rgb="FF00B050"/>
      </patternFill>
    </fill>
    <fill>
      <patternFill patternType="solid">
        <fgColor theme="0" tint="-0.249977111117893"/>
        <bgColor rgb="FFFCD5B4"/>
      </patternFill>
    </fill>
    <fill>
      <patternFill patternType="solid">
        <fgColor theme="0" tint="-0.249977111117893"/>
        <bgColor rgb="FF9BC2E6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92D05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1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Border="0" applyProtection="0"/>
  </cellStyleXfs>
  <cellXfs count="609">
    <xf numFmtId="0" fontId="0" fillId="0" borderId="0" xfId="0"/>
    <xf numFmtId="0" fontId="0" fillId="2" borderId="0" xfId="0" applyFill="1"/>
    <xf numFmtId="0" fontId="0" fillId="3" borderId="0" xfId="0" applyFill="1"/>
    <xf numFmtId="164" fontId="3" fillId="4" borderId="0" xfId="2" applyFont="1" applyFill="1" applyBorder="1" applyAlignment="1">
      <alignment vertical="top"/>
    </xf>
    <xf numFmtId="0" fontId="4" fillId="3" borderId="0" xfId="0" applyFont="1" applyFill="1"/>
    <xf numFmtId="164" fontId="6" fillId="3" borderId="45" xfId="2" applyFont="1" applyFill="1" applyBorder="1"/>
    <xf numFmtId="164" fontId="9" fillId="5" borderId="0" xfId="2" applyFont="1" applyFill="1" applyBorder="1" applyAlignment="1"/>
    <xf numFmtId="164" fontId="10" fillId="3" borderId="0" xfId="2" applyFont="1" applyFill="1" applyBorder="1"/>
    <xf numFmtId="164" fontId="13" fillId="3" borderId="53" xfId="2" applyFont="1" applyFill="1" applyBorder="1"/>
    <xf numFmtId="164" fontId="13" fillId="3" borderId="55" xfId="2" applyFont="1" applyFill="1" applyBorder="1"/>
    <xf numFmtId="164" fontId="2" fillId="3" borderId="0" xfId="2" applyFill="1" applyBorder="1"/>
    <xf numFmtId="164" fontId="11" fillId="3" borderId="19" xfId="2" applyFont="1" applyFill="1" applyBorder="1"/>
    <xf numFmtId="164" fontId="13" fillId="3" borderId="6" xfId="2" applyFont="1" applyFill="1" applyBorder="1"/>
    <xf numFmtId="164" fontId="13" fillId="3" borderId="0" xfId="2" applyFont="1" applyFill="1" applyBorder="1"/>
    <xf numFmtId="164" fontId="2" fillId="3" borderId="0" xfId="2" applyFill="1"/>
    <xf numFmtId="164" fontId="13" fillId="3" borderId="7" xfId="2" applyFont="1" applyFill="1" applyBorder="1"/>
    <xf numFmtId="0" fontId="13" fillId="3" borderId="7" xfId="0" applyFont="1" applyFill="1" applyBorder="1"/>
    <xf numFmtId="0" fontId="13" fillId="3" borderId="0" xfId="0" applyFont="1" applyFill="1" applyBorder="1"/>
    <xf numFmtId="164" fontId="11" fillId="3" borderId="23" xfId="2" applyFont="1" applyFill="1" applyBorder="1"/>
    <xf numFmtId="164" fontId="10" fillId="6" borderId="0" xfId="2" applyFont="1" applyFill="1" applyBorder="1"/>
    <xf numFmtId="164" fontId="12" fillId="3" borderId="0" xfId="2" applyFont="1" applyFill="1" applyBorder="1"/>
    <xf numFmtId="164" fontId="15" fillId="3" borderId="0" xfId="2" applyFont="1" applyFill="1" applyBorder="1"/>
    <xf numFmtId="164" fontId="5" fillId="5" borderId="16" xfId="2" applyFont="1" applyFill="1" applyBorder="1"/>
    <xf numFmtId="164" fontId="5" fillId="3" borderId="40" xfId="2" applyFont="1" applyFill="1" applyBorder="1"/>
    <xf numFmtId="164" fontId="13" fillId="3" borderId="17" xfId="2" applyFont="1" applyFill="1" applyBorder="1"/>
    <xf numFmtId="164" fontId="11" fillId="3" borderId="62" xfId="2" applyFont="1" applyFill="1" applyBorder="1"/>
    <xf numFmtId="164" fontId="13" fillId="3" borderId="25" xfId="2" applyFont="1" applyFill="1" applyBorder="1"/>
    <xf numFmtId="164" fontId="13" fillId="3" borderId="13" xfId="2" applyFont="1" applyFill="1" applyBorder="1"/>
    <xf numFmtId="164" fontId="13" fillId="3" borderId="10" xfId="2" applyFont="1" applyFill="1" applyBorder="1"/>
    <xf numFmtId="0" fontId="11" fillId="3" borderId="0" xfId="2" applyNumberFormat="1" applyFont="1" applyFill="1" applyBorder="1"/>
    <xf numFmtId="164" fontId="11" fillId="3" borderId="0" xfId="2" applyFont="1" applyFill="1" applyBorder="1"/>
    <xf numFmtId="164" fontId="11" fillId="3" borderId="8" xfId="2" applyFont="1" applyFill="1" applyBorder="1"/>
    <xf numFmtId="164" fontId="20" fillId="3" borderId="0" xfId="2" applyFont="1" applyFill="1" applyBorder="1"/>
    <xf numFmtId="164" fontId="5" fillId="5" borderId="30" xfId="2" applyFont="1" applyFill="1" applyBorder="1"/>
    <xf numFmtId="164" fontId="5" fillId="3" borderId="63" xfId="2" applyFont="1" applyFill="1" applyBorder="1"/>
    <xf numFmtId="164" fontId="13" fillId="3" borderId="4" xfId="2" applyFont="1" applyFill="1" applyBorder="1"/>
    <xf numFmtId="164" fontId="11" fillId="3" borderId="55" xfId="2" applyFont="1" applyFill="1" applyBorder="1"/>
    <xf numFmtId="164" fontId="11" fillId="3" borderId="36" xfId="2" applyFont="1" applyFill="1" applyBorder="1"/>
    <xf numFmtId="164" fontId="13" fillId="3" borderId="31" xfId="2" applyFont="1" applyFill="1" applyBorder="1"/>
    <xf numFmtId="0" fontId="13" fillId="3" borderId="74" xfId="0" applyFont="1" applyFill="1" applyBorder="1"/>
    <xf numFmtId="164" fontId="13" fillId="3" borderId="74" xfId="2" applyFont="1" applyFill="1" applyBorder="1"/>
    <xf numFmtId="0" fontId="0" fillId="3" borderId="31" xfId="0" applyFill="1" applyBorder="1"/>
    <xf numFmtId="164" fontId="21" fillId="3" borderId="0" xfId="2" applyFont="1" applyFill="1" applyBorder="1"/>
    <xf numFmtId="164" fontId="7" fillId="3" borderId="0" xfId="2" applyFont="1" applyFill="1" applyBorder="1"/>
    <xf numFmtId="165" fontId="13" fillId="3" borderId="0" xfId="2" applyNumberFormat="1" applyFont="1" applyFill="1" applyBorder="1"/>
    <xf numFmtId="0" fontId="80" fillId="3" borderId="49" xfId="2" applyNumberFormat="1" applyFont="1" applyFill="1" applyBorder="1"/>
    <xf numFmtId="0" fontId="80" fillId="3" borderId="57" xfId="2" applyNumberFormat="1" applyFont="1" applyFill="1" applyBorder="1"/>
    <xf numFmtId="164" fontId="80" fillId="3" borderId="19" xfId="2" applyFont="1" applyFill="1" applyBorder="1"/>
    <xf numFmtId="0" fontId="80" fillId="3" borderId="57" xfId="0" applyFont="1" applyFill="1" applyBorder="1"/>
    <xf numFmtId="0" fontId="80" fillId="3" borderId="19" xfId="0" applyFont="1" applyFill="1" applyBorder="1"/>
    <xf numFmtId="0" fontId="80" fillId="3" borderId="59" xfId="2" applyNumberFormat="1" applyFont="1" applyFill="1" applyBorder="1"/>
    <xf numFmtId="164" fontId="80" fillId="3" borderId="23" xfId="2" applyFont="1" applyFill="1" applyBorder="1"/>
    <xf numFmtId="0" fontId="80" fillId="3" borderId="61" xfId="2" applyNumberFormat="1" applyFont="1" applyFill="1" applyBorder="1"/>
    <xf numFmtId="164" fontId="80" fillId="3" borderId="62" xfId="2" applyFont="1" applyFill="1" applyBorder="1"/>
    <xf numFmtId="164" fontId="80" fillId="3" borderId="55" xfId="2" applyFont="1" applyFill="1" applyBorder="1"/>
    <xf numFmtId="0" fontId="80" fillId="3" borderId="67" xfId="2" applyNumberFormat="1" applyFont="1" applyFill="1" applyBorder="1"/>
    <xf numFmtId="164" fontId="80" fillId="3" borderId="36" xfId="2" applyFont="1" applyFill="1" applyBorder="1"/>
    <xf numFmtId="0" fontId="0" fillId="3" borderId="0" xfId="0" applyFill="1" applyBorder="1"/>
    <xf numFmtId="164" fontId="5" fillId="3" borderId="0" xfId="2" applyFont="1" applyFill="1" applyBorder="1"/>
    <xf numFmtId="164" fontId="11" fillId="3" borderId="26" xfId="2" applyFont="1" applyFill="1" applyBorder="1"/>
    <xf numFmtId="164" fontId="22" fillId="3" borderId="0" xfId="2" applyFont="1" applyFill="1"/>
    <xf numFmtId="164" fontId="23" fillId="3" borderId="0" xfId="2" applyFont="1" applyFill="1"/>
    <xf numFmtId="164" fontId="24" fillId="3" borderId="0" xfId="2" applyFont="1" applyFill="1"/>
    <xf numFmtId="164" fontId="25" fillId="3" borderId="0" xfId="2" applyFont="1" applyFill="1"/>
    <xf numFmtId="0" fontId="76" fillId="3" borderId="0" xfId="0" applyFont="1" applyFill="1"/>
    <xf numFmtId="164" fontId="28" fillId="3" borderId="0" xfId="2" applyFont="1" applyFill="1" applyBorder="1"/>
    <xf numFmtId="164" fontId="29" fillId="3" borderId="0" xfId="2" applyFont="1" applyFill="1" applyBorder="1"/>
    <xf numFmtId="164" fontId="30" fillId="3" borderId="0" xfId="2" applyFont="1" applyFill="1" applyBorder="1"/>
    <xf numFmtId="164" fontId="15" fillId="3" borderId="79" xfId="2" applyFont="1" applyFill="1" applyBorder="1"/>
    <xf numFmtId="0" fontId="5" fillId="3" borderId="55" xfId="2" applyNumberFormat="1" applyFont="1" applyFill="1" applyBorder="1"/>
    <xf numFmtId="164" fontId="15" fillId="3" borderId="81" xfId="2" applyFont="1" applyFill="1" applyBorder="1"/>
    <xf numFmtId="0" fontId="5" fillId="3" borderId="0" xfId="2" applyNumberFormat="1" applyFont="1" applyFill="1" applyBorder="1"/>
    <xf numFmtId="164" fontId="16" fillId="3" borderId="0" xfId="2" applyFont="1" applyFill="1" applyBorder="1"/>
    <xf numFmtId="0" fontId="13" fillId="3" borderId="0" xfId="2" applyNumberFormat="1" applyFont="1" applyFill="1" applyBorder="1"/>
    <xf numFmtId="0" fontId="77" fillId="3" borderId="0" xfId="0" applyFont="1" applyFill="1" applyBorder="1"/>
    <xf numFmtId="0" fontId="5" fillId="3" borderId="0" xfId="0" applyFont="1" applyFill="1" applyBorder="1"/>
    <xf numFmtId="164" fontId="15" fillId="3" borderId="71" xfId="2" applyFont="1" applyFill="1" applyBorder="1"/>
    <xf numFmtId="0" fontId="5" fillId="3" borderId="10" xfId="2" applyNumberFormat="1" applyFont="1" applyFill="1" applyBorder="1"/>
    <xf numFmtId="2" fontId="16" fillId="3" borderId="0" xfId="2" applyNumberFormat="1" applyFont="1" applyFill="1" applyBorder="1" applyAlignment="1">
      <alignment horizontal="center"/>
    </xf>
    <xf numFmtId="164" fontId="16" fillId="3" borderId="0" xfId="2" applyFont="1" applyFill="1" applyBorder="1" applyAlignment="1">
      <alignment horizontal="center"/>
    </xf>
    <xf numFmtId="164" fontId="15" fillId="3" borderId="0" xfId="2" applyFont="1" applyFill="1"/>
    <xf numFmtId="164" fontId="5" fillId="3" borderId="0" xfId="2" applyFont="1" applyFill="1"/>
    <xf numFmtId="164" fontId="11" fillId="3" borderId="0" xfId="2" applyFont="1" applyFill="1"/>
    <xf numFmtId="164" fontId="16" fillId="3" borderId="0" xfId="2" applyFont="1" applyFill="1"/>
    <xf numFmtId="164" fontId="13" fillId="3" borderId="0" xfId="2" applyFont="1" applyFill="1"/>
    <xf numFmtId="0" fontId="13" fillId="3" borderId="0" xfId="0" applyFont="1" applyFill="1"/>
    <xf numFmtId="164" fontId="84" fillId="5" borderId="1" xfId="2" applyFont="1" applyFill="1" applyBorder="1" applyAlignment="1">
      <alignment horizontal="center" vertical="center"/>
    </xf>
    <xf numFmtId="164" fontId="27" fillId="3" borderId="0" xfId="2" applyFont="1" applyFill="1" applyBorder="1"/>
    <xf numFmtId="164" fontId="29" fillId="7" borderId="0" xfId="2" applyFont="1" applyFill="1" applyBorder="1"/>
    <xf numFmtId="0" fontId="78" fillId="3" borderId="0" xfId="0" applyFont="1" applyFill="1" applyBorder="1"/>
    <xf numFmtId="164" fontId="30" fillId="3" borderId="0" xfId="2" applyFont="1" applyFill="1" applyBorder="1" applyAlignment="1">
      <alignment horizontal="center"/>
    </xf>
    <xf numFmtId="164" fontId="31" fillId="5" borderId="1" xfId="2" applyFont="1" applyFill="1" applyBorder="1" applyAlignment="1">
      <alignment horizontal="center" vertical="center"/>
    </xf>
    <xf numFmtId="164" fontId="31" fillId="3" borderId="0" xfId="2" applyFont="1" applyFill="1" applyBorder="1" applyAlignment="1">
      <alignment horizontal="center"/>
    </xf>
    <xf numFmtId="0" fontId="79" fillId="3" borderId="55" xfId="2" applyNumberFormat="1" applyFont="1" applyFill="1" applyBorder="1" applyAlignment="1">
      <alignment horizontal="center"/>
    </xf>
    <xf numFmtId="164" fontId="11" fillId="3" borderId="55" xfId="2" applyFont="1" applyFill="1" applyBorder="1" applyAlignment="1">
      <alignment horizontal="center"/>
    </xf>
    <xf numFmtId="2" fontId="16" fillId="3" borderId="55" xfId="1" applyNumberFormat="1" applyFont="1" applyFill="1" applyBorder="1" applyAlignment="1">
      <alignment horizontal="center"/>
    </xf>
    <xf numFmtId="164" fontId="16" fillId="3" borderId="55" xfId="2" applyFont="1" applyFill="1" applyBorder="1" applyAlignment="1">
      <alignment horizontal="center"/>
    </xf>
    <xf numFmtId="0" fontId="13" fillId="3" borderId="55" xfId="2" applyNumberFormat="1" applyFont="1" applyFill="1" applyBorder="1" applyAlignment="1">
      <alignment horizontal="center"/>
    </xf>
    <xf numFmtId="0" fontId="79" fillId="3" borderId="0" xfId="2" applyNumberFormat="1" applyFont="1" applyFill="1" applyBorder="1" applyAlignment="1">
      <alignment horizontal="center"/>
    </xf>
    <xf numFmtId="2" fontId="16" fillId="3" borderId="0" xfId="1" applyNumberFormat="1" applyFont="1" applyFill="1" applyBorder="1" applyAlignment="1">
      <alignment horizontal="center"/>
    </xf>
    <xf numFmtId="0" fontId="13" fillId="3" borderId="10" xfId="2" applyNumberFormat="1" applyFont="1" applyFill="1" applyBorder="1" applyAlignment="1">
      <alignment horizontal="center"/>
    </xf>
    <xf numFmtId="0" fontId="52" fillId="3" borderId="0" xfId="0" applyFont="1" applyFill="1"/>
    <xf numFmtId="164" fontId="9" fillId="5" borderId="32" xfId="2" applyFont="1" applyFill="1" applyBorder="1" applyAlignment="1"/>
    <xf numFmtId="164" fontId="5" fillId="3" borderId="85" xfId="2" applyFont="1" applyFill="1" applyBorder="1"/>
    <xf numFmtId="164" fontId="80" fillId="3" borderId="50" xfId="2" applyFont="1" applyFill="1" applyBorder="1"/>
    <xf numFmtId="0" fontId="80" fillId="3" borderId="81" xfId="2" applyNumberFormat="1" applyFont="1" applyFill="1" applyBorder="1"/>
    <xf numFmtId="0" fontId="80" fillId="3" borderId="94" xfId="2" applyNumberFormat="1" applyFont="1" applyFill="1" applyBorder="1"/>
    <xf numFmtId="164" fontId="46" fillId="3" borderId="0" xfId="2" applyFont="1" applyFill="1"/>
    <xf numFmtId="0" fontId="48" fillId="3" borderId="0" xfId="0" applyFont="1" applyFill="1"/>
    <xf numFmtId="0" fontId="49" fillId="3" borderId="0" xfId="0" applyFont="1" applyFill="1"/>
    <xf numFmtId="0" fontId="50" fillId="3" borderId="0" xfId="0" applyFont="1" applyFill="1"/>
    <xf numFmtId="165" fontId="37" fillId="5" borderId="9" xfId="2" applyNumberFormat="1" applyFont="1" applyFill="1" applyBorder="1" applyAlignment="1"/>
    <xf numFmtId="165" fontId="37" fillId="5" borderId="0" xfId="2" applyNumberFormat="1" applyFont="1" applyFill="1" applyBorder="1" applyAlignment="1"/>
    <xf numFmtId="164" fontId="38" fillId="3" borderId="0" xfId="2" applyFont="1" applyFill="1"/>
    <xf numFmtId="164" fontId="32" fillId="3" borderId="27" xfId="2" applyFont="1" applyFill="1" applyBorder="1"/>
    <xf numFmtId="166" fontId="33" fillId="3" borderId="4" xfId="2" applyNumberFormat="1" applyFont="1" applyFill="1" applyBorder="1"/>
    <xf numFmtId="167" fontId="33" fillId="3" borderId="4" xfId="0" applyNumberFormat="1" applyFont="1" applyFill="1" applyBorder="1"/>
    <xf numFmtId="167" fontId="33" fillId="3" borderId="0" xfId="2" applyNumberFormat="1" applyFont="1" applyFill="1" applyBorder="1"/>
    <xf numFmtId="167" fontId="41" fillId="3" borderId="0" xfId="0" applyNumberFormat="1" applyFont="1" applyFill="1" applyBorder="1"/>
    <xf numFmtId="167" fontId="2" fillId="3" borderId="0" xfId="0" applyNumberFormat="1" applyFont="1" applyFill="1"/>
    <xf numFmtId="0" fontId="42" fillId="3" borderId="19" xfId="2" applyNumberFormat="1" applyFont="1" applyFill="1" applyBorder="1" applyAlignment="1">
      <alignment horizontal="center"/>
    </xf>
    <xf numFmtId="164" fontId="42" fillId="3" borderId="19" xfId="2" applyFont="1" applyFill="1" applyBorder="1" applyAlignment="1">
      <alignment horizontal="center"/>
    </xf>
    <xf numFmtId="0" fontId="42" fillId="3" borderId="19" xfId="0" applyFont="1" applyFill="1" applyBorder="1" applyAlignment="1">
      <alignment horizontal="center"/>
    </xf>
    <xf numFmtId="0" fontId="43" fillId="3" borderId="19" xfId="0" applyFont="1" applyFill="1" applyBorder="1" applyAlignment="1">
      <alignment horizontal="center"/>
    </xf>
    <xf numFmtId="164" fontId="43" fillId="3" borderId="19" xfId="2" applyFont="1" applyFill="1" applyBorder="1" applyAlignment="1">
      <alignment horizontal="center"/>
    </xf>
    <xf numFmtId="165" fontId="40" fillId="3" borderId="0" xfId="2" applyNumberFormat="1" applyFont="1" applyFill="1"/>
    <xf numFmtId="0" fontId="44" fillId="3" borderId="0" xfId="0" applyFont="1" applyFill="1"/>
    <xf numFmtId="0" fontId="42" fillId="3" borderId="0" xfId="2" applyNumberFormat="1" applyFont="1" applyFill="1" applyBorder="1" applyAlignment="1">
      <alignment horizontal="center"/>
    </xf>
    <xf numFmtId="164" fontId="42" fillId="3" borderId="0" xfId="2" applyFont="1" applyFill="1" applyBorder="1" applyAlignment="1">
      <alignment horizontal="center"/>
    </xf>
    <xf numFmtId="0" fontId="42" fillId="3" borderId="0" xfId="0" applyFont="1" applyFill="1" applyBorder="1" applyAlignment="1">
      <alignment horizontal="center"/>
    </xf>
    <xf numFmtId="0" fontId="43" fillId="3" borderId="0" xfId="0" applyFont="1" applyFill="1" applyBorder="1" applyAlignment="1">
      <alignment horizontal="center"/>
    </xf>
    <xf numFmtId="164" fontId="43" fillId="3" borderId="0" xfId="2" applyFont="1" applyFill="1" applyBorder="1" applyAlignment="1">
      <alignment horizontal="center"/>
    </xf>
    <xf numFmtId="164" fontId="42" fillId="4" borderId="0" xfId="2" applyFont="1" applyFill="1" applyBorder="1" applyAlignment="1">
      <alignment horizontal="center"/>
    </xf>
    <xf numFmtId="165" fontId="14" fillId="3" borderId="0" xfId="2" applyNumberFormat="1" applyFont="1" applyFill="1" applyBorder="1" applyAlignment="1">
      <alignment horizontal="center"/>
    </xf>
    <xf numFmtId="164" fontId="42" fillId="3" borderId="0" xfId="2" applyFont="1" applyFill="1" applyBorder="1"/>
    <xf numFmtId="0" fontId="42" fillId="3" borderId="0" xfId="0" applyFont="1" applyFill="1" applyBorder="1"/>
    <xf numFmtId="0" fontId="43" fillId="3" borderId="0" xfId="0" applyFont="1" applyFill="1" applyBorder="1"/>
    <xf numFmtId="164" fontId="43" fillId="3" borderId="0" xfId="2" applyFont="1" applyFill="1" applyBorder="1"/>
    <xf numFmtId="164" fontId="42" fillId="4" borderId="0" xfId="2" applyFont="1" applyFill="1" applyBorder="1"/>
    <xf numFmtId="164" fontId="34" fillId="3" borderId="0" xfId="2" applyFont="1" applyFill="1"/>
    <xf numFmtId="164" fontId="5" fillId="5" borderId="79" xfId="2" applyFont="1" applyFill="1" applyBorder="1"/>
    <xf numFmtId="166" fontId="33" fillId="3" borderId="55" xfId="2" applyNumberFormat="1" applyFont="1" applyFill="1" applyBorder="1"/>
    <xf numFmtId="0" fontId="43" fillId="3" borderId="55" xfId="0" applyFont="1" applyFill="1" applyBorder="1"/>
    <xf numFmtId="164" fontId="43" fillId="3" borderId="55" xfId="2" applyFont="1" applyFill="1" applyBorder="1"/>
    <xf numFmtId="164" fontId="43" fillId="3" borderId="80" xfId="2" applyFont="1" applyFill="1" applyBorder="1"/>
    <xf numFmtId="165" fontId="14" fillId="3" borderId="80" xfId="2" applyNumberFormat="1" applyFont="1" applyFill="1" applyBorder="1" applyAlignment="1">
      <alignment horizontal="center"/>
    </xf>
    <xf numFmtId="164" fontId="32" fillId="3" borderId="0" xfId="2" applyFont="1" applyFill="1"/>
    <xf numFmtId="164" fontId="35" fillId="3" borderId="0" xfId="2" applyFont="1" applyFill="1"/>
    <xf numFmtId="165" fontId="14" fillId="3" borderId="77" xfId="2" applyNumberFormat="1" applyFont="1" applyFill="1" applyBorder="1" applyAlignment="1">
      <alignment horizontal="center"/>
    </xf>
    <xf numFmtId="164" fontId="5" fillId="5" borderId="87" xfId="2" applyFont="1" applyFill="1" applyBorder="1"/>
    <xf numFmtId="0" fontId="45" fillId="3" borderId="55" xfId="0" applyFont="1" applyFill="1" applyBorder="1"/>
    <xf numFmtId="165" fontId="37" fillId="5" borderId="80" xfId="2" applyNumberFormat="1" applyFont="1" applyFill="1" applyBorder="1" applyAlignment="1"/>
    <xf numFmtId="0" fontId="10" fillId="3" borderId="0" xfId="0" applyFont="1" applyFill="1" applyBorder="1"/>
    <xf numFmtId="0" fontId="42" fillId="3" borderId="50" xfId="0" applyFont="1" applyFill="1" applyBorder="1" applyAlignment="1">
      <alignment horizontal="center"/>
    </xf>
    <xf numFmtId="164" fontId="42" fillId="3" borderId="50" xfId="2" applyFont="1" applyFill="1" applyBorder="1" applyAlignment="1">
      <alignment horizontal="center"/>
    </xf>
    <xf numFmtId="0" fontId="43" fillId="3" borderId="50" xfId="0" applyFont="1" applyFill="1" applyBorder="1" applyAlignment="1">
      <alignment horizontal="center"/>
    </xf>
    <xf numFmtId="164" fontId="43" fillId="3" borderId="50" xfId="2" applyFont="1" applyFill="1" applyBorder="1" applyAlignment="1">
      <alignment horizontal="center"/>
    </xf>
    <xf numFmtId="165" fontId="43" fillId="3" borderId="19" xfId="2" applyNumberFormat="1" applyFont="1" applyFill="1" applyBorder="1" applyAlignment="1">
      <alignment horizontal="center"/>
    </xf>
    <xf numFmtId="165" fontId="12" fillId="3" borderId="19" xfId="2" applyNumberFormat="1" applyFont="1" applyFill="1" applyBorder="1" applyAlignment="1">
      <alignment horizontal="center"/>
    </xf>
    <xf numFmtId="0" fontId="45" fillId="3" borderId="19" xfId="0" applyFont="1" applyFill="1" applyBorder="1" applyAlignment="1">
      <alignment horizontal="center"/>
    </xf>
    <xf numFmtId="165" fontId="10" fillId="3" borderId="0" xfId="2" applyNumberFormat="1" applyFont="1" applyFill="1" applyBorder="1"/>
    <xf numFmtId="0" fontId="0" fillId="3" borderId="19" xfId="0" applyFill="1" applyBorder="1"/>
    <xf numFmtId="0" fontId="10" fillId="3" borderId="0" xfId="0" applyFont="1" applyFill="1"/>
    <xf numFmtId="164" fontId="34" fillId="3" borderId="0" xfId="2" applyFont="1" applyFill="1" applyBorder="1"/>
    <xf numFmtId="0" fontId="80" fillId="3" borderId="79" xfId="2" applyNumberFormat="1" applyFont="1" applyFill="1" applyBorder="1"/>
    <xf numFmtId="164" fontId="42" fillId="4" borderId="55" xfId="2" applyFont="1" applyFill="1" applyBorder="1" applyAlignment="1">
      <alignment horizontal="center"/>
    </xf>
    <xf numFmtId="164" fontId="43" fillId="3" borderId="79" xfId="2" applyFont="1" applyFill="1" applyBorder="1" applyAlignment="1">
      <alignment horizontal="center"/>
    </xf>
    <xf numFmtId="164" fontId="43" fillId="3" borderId="81" xfId="2" applyFont="1" applyFill="1" applyBorder="1" applyAlignment="1">
      <alignment horizontal="center"/>
    </xf>
    <xf numFmtId="0" fontId="0" fillId="3" borderId="81" xfId="0" applyFill="1" applyBorder="1"/>
    <xf numFmtId="164" fontId="10" fillId="3" borderId="0" xfId="2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11" fillId="3" borderId="95" xfId="2" applyFont="1" applyFill="1" applyBorder="1"/>
    <xf numFmtId="164" fontId="11" fillId="3" borderId="31" xfId="2" applyFont="1" applyFill="1" applyBorder="1"/>
    <xf numFmtId="0" fontId="42" fillId="3" borderId="50" xfId="2" applyNumberFormat="1" applyFont="1" applyFill="1" applyBorder="1" applyAlignment="1">
      <alignment horizontal="center"/>
    </xf>
    <xf numFmtId="165" fontId="43" fillId="3" borderId="50" xfId="2" applyNumberFormat="1" applyFont="1" applyFill="1" applyBorder="1" applyAlignment="1">
      <alignment horizontal="center"/>
    </xf>
    <xf numFmtId="165" fontId="12" fillId="3" borderId="50" xfId="2" applyNumberFormat="1" applyFont="1" applyFill="1" applyBorder="1" applyAlignment="1">
      <alignment horizontal="center"/>
    </xf>
    <xf numFmtId="165" fontId="43" fillId="3" borderId="79" xfId="2" applyNumberFormat="1" applyFont="1" applyFill="1" applyBorder="1" applyAlignment="1">
      <alignment horizontal="center"/>
    </xf>
    <xf numFmtId="164" fontId="43" fillId="3" borderId="39" xfId="2" applyFont="1" applyFill="1" applyBorder="1" applyAlignment="1">
      <alignment horizontal="center"/>
    </xf>
    <xf numFmtId="0" fontId="63" fillId="3" borderId="33" xfId="0" applyFont="1" applyFill="1" applyBorder="1"/>
    <xf numFmtId="0" fontId="10" fillId="3" borderId="33" xfId="0" applyFont="1" applyFill="1" applyBorder="1" applyAlignment="1">
      <alignment horizontal="center"/>
    </xf>
    <xf numFmtId="0" fontId="15" fillId="3" borderId="33" xfId="0" applyFont="1" applyFill="1" applyBorder="1" applyAlignment="1">
      <alignment horizontal="center"/>
    </xf>
    <xf numFmtId="0" fontId="10" fillId="3" borderId="89" xfId="0" applyFont="1" applyFill="1" applyBorder="1" applyAlignment="1">
      <alignment horizontal="center"/>
    </xf>
    <xf numFmtId="0" fontId="16" fillId="3" borderId="0" xfId="0" applyFont="1" applyFill="1" applyBorder="1" applyAlignment="1"/>
    <xf numFmtId="0" fontId="54" fillId="4" borderId="0" xfId="0" applyFont="1" applyFill="1" applyBorder="1"/>
    <xf numFmtId="0" fontId="56" fillId="3" borderId="0" xfId="2" applyNumberFormat="1" applyFont="1" applyFill="1" applyBorder="1"/>
    <xf numFmtId="164" fontId="56" fillId="3" borderId="0" xfId="2" applyFont="1" applyFill="1" applyBorder="1"/>
    <xf numFmtId="0" fontId="60" fillId="3" borderId="0" xfId="0" applyFont="1" applyFill="1" applyBorder="1"/>
    <xf numFmtId="0" fontId="59" fillId="3" borderId="0" xfId="0" applyFont="1" applyFill="1" applyBorder="1"/>
    <xf numFmtId="0" fontId="61" fillId="3" borderId="0" xfId="0" applyFont="1" applyFill="1" applyBorder="1"/>
    <xf numFmtId="0" fontId="58" fillId="3" borderId="0" xfId="0" applyFont="1" applyFill="1" applyBorder="1"/>
    <xf numFmtId="0" fontId="55" fillId="3" borderId="0" xfId="0" applyFont="1" applyFill="1" applyBorder="1"/>
    <xf numFmtId="0" fontId="28" fillId="3" borderId="0" xfId="0" applyFont="1" applyFill="1" applyBorder="1"/>
    <xf numFmtId="0" fontId="85" fillId="3" borderId="0" xfId="2" applyNumberFormat="1" applyFont="1" applyFill="1" applyBorder="1"/>
    <xf numFmtId="0" fontId="69" fillId="11" borderId="81" xfId="0" applyFont="1" applyFill="1" applyBorder="1"/>
    <xf numFmtId="0" fontId="69" fillId="11" borderId="0" xfId="0" applyFont="1" applyFill="1" applyBorder="1"/>
    <xf numFmtId="0" fontId="69" fillId="11" borderId="77" xfId="0" applyFont="1" applyFill="1" applyBorder="1"/>
    <xf numFmtId="0" fontId="0" fillId="11" borderId="81" xfId="0" applyFill="1" applyBorder="1"/>
    <xf numFmtId="0" fontId="0" fillId="11" borderId="0" xfId="0" applyFill="1" applyBorder="1"/>
    <xf numFmtId="164" fontId="81" fillId="7" borderId="0" xfId="2" applyFont="1" applyFill="1" applyBorder="1"/>
    <xf numFmtId="164" fontId="81" fillId="3" borderId="0" xfId="2" applyFont="1" applyFill="1" applyBorder="1"/>
    <xf numFmtId="0" fontId="80" fillId="3" borderId="0" xfId="2" applyNumberFormat="1" applyFont="1" applyFill="1" applyBorder="1" applyAlignment="1">
      <alignment horizontal="center"/>
    </xf>
    <xf numFmtId="164" fontId="13" fillId="3" borderId="0" xfId="2" applyFont="1" applyFill="1" applyBorder="1" applyAlignment="1">
      <alignment horizontal="center"/>
    </xf>
    <xf numFmtId="164" fontId="82" fillId="3" borderId="0" xfId="2" applyFont="1" applyFill="1" applyBorder="1"/>
    <xf numFmtId="164" fontId="82" fillId="5" borderId="0" xfId="2" applyFont="1" applyFill="1" applyBorder="1" applyAlignment="1">
      <alignment horizontal="center" vertical="center"/>
    </xf>
    <xf numFmtId="164" fontId="82" fillId="7" borderId="0" xfId="2" applyFont="1" applyFill="1" applyBorder="1"/>
    <xf numFmtId="0" fontId="5" fillId="3" borderId="0" xfId="2" applyNumberFormat="1" applyFont="1" applyFill="1" applyBorder="1" applyAlignment="1">
      <alignment horizontal="center"/>
    </xf>
    <xf numFmtId="164" fontId="5" fillId="3" borderId="0" xfId="2" applyFont="1" applyFill="1" applyBorder="1" applyAlignment="1">
      <alignment horizontal="center"/>
    </xf>
    <xf numFmtId="164" fontId="80" fillId="3" borderId="0" xfId="2" applyFont="1" applyFill="1" applyBorder="1" applyAlignment="1">
      <alignment horizontal="center"/>
    </xf>
    <xf numFmtId="164" fontId="72" fillId="3" borderId="0" xfId="2" applyFont="1" applyFill="1" applyBorder="1" applyAlignment="1">
      <alignment horizontal="center"/>
    </xf>
    <xf numFmtId="168" fontId="80" fillId="3" borderId="0" xfId="2" applyNumberFormat="1" applyFont="1" applyFill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164" fontId="20" fillId="3" borderId="0" xfId="0" applyNumberFormat="1" applyFont="1" applyFill="1" applyBorder="1" applyAlignment="1">
      <alignment horizontal="center"/>
    </xf>
    <xf numFmtId="164" fontId="20" fillId="3" borderId="0" xfId="2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164" fontId="7" fillId="3" borderId="0" xfId="2" applyFont="1" applyFill="1" applyBorder="1" applyAlignment="1">
      <alignment horizontal="center"/>
    </xf>
    <xf numFmtId="164" fontId="75" fillId="3" borderId="0" xfId="0" applyNumberFormat="1" applyFont="1" applyFill="1" applyAlignment="1">
      <alignment horizontal="center"/>
    </xf>
    <xf numFmtId="0" fontId="20" fillId="3" borderId="0" xfId="0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83" fillId="3" borderId="81" xfId="0" applyFont="1" applyFill="1" applyBorder="1" applyAlignment="1"/>
    <xf numFmtId="0" fontId="83" fillId="3" borderId="0" xfId="0" applyFont="1" applyFill="1" applyBorder="1" applyAlignment="1"/>
    <xf numFmtId="164" fontId="7" fillId="5" borderId="30" xfId="2" applyFont="1" applyFill="1" applyBorder="1"/>
    <xf numFmtId="164" fontId="7" fillId="5" borderId="84" xfId="2" applyFont="1" applyFill="1" applyBorder="1"/>
    <xf numFmtId="164" fontId="7" fillId="5" borderId="44" xfId="2" applyFont="1" applyFill="1" applyBorder="1"/>
    <xf numFmtId="0" fontId="79" fillId="3" borderId="10" xfId="2" applyNumberFormat="1" applyFont="1" applyFill="1" applyBorder="1" applyAlignment="1">
      <alignment horizontal="center"/>
    </xf>
    <xf numFmtId="164" fontId="11" fillId="3" borderId="10" xfId="2" applyFont="1" applyFill="1" applyBorder="1" applyAlignment="1">
      <alignment horizontal="center"/>
    </xf>
    <xf numFmtId="164" fontId="16" fillId="3" borderId="10" xfId="2" applyFont="1" applyFill="1" applyBorder="1" applyAlignment="1">
      <alignment horizontal="center"/>
    </xf>
    <xf numFmtId="0" fontId="42" fillId="3" borderId="26" xfId="2" applyNumberFormat="1" applyFont="1" applyFill="1" applyBorder="1" applyAlignment="1">
      <alignment horizontal="center"/>
    </xf>
    <xf numFmtId="164" fontId="5" fillId="5" borderId="64" xfId="2" applyFont="1" applyFill="1" applyBorder="1"/>
    <xf numFmtId="164" fontId="33" fillId="3" borderId="4" xfId="2" applyFont="1" applyFill="1" applyBorder="1"/>
    <xf numFmtId="164" fontId="80" fillId="3" borderId="77" xfId="2" applyFont="1" applyFill="1" applyBorder="1"/>
    <xf numFmtId="164" fontId="88" fillId="5" borderId="19" xfId="2" applyFont="1" applyFill="1" applyBorder="1" applyAlignment="1">
      <alignment horizontal="center"/>
    </xf>
    <xf numFmtId="0" fontId="88" fillId="3" borderId="19" xfId="0" applyFont="1" applyFill="1" applyBorder="1" applyAlignment="1">
      <alignment horizontal="center"/>
    </xf>
    <xf numFmtId="0" fontId="13" fillId="3" borderId="0" xfId="2" applyNumberFormat="1" applyFont="1" applyFill="1" applyBorder="1" applyAlignment="1">
      <alignment horizontal="center"/>
    </xf>
    <xf numFmtId="164" fontId="21" fillId="3" borderId="74" xfId="2" applyFont="1" applyFill="1" applyBorder="1"/>
    <xf numFmtId="0" fontId="13" fillId="3" borderId="10" xfId="0" applyFont="1" applyFill="1" applyBorder="1" applyAlignment="1">
      <alignment horizontal="center"/>
    </xf>
    <xf numFmtId="0" fontId="89" fillId="3" borderId="0" xfId="0" applyFont="1" applyFill="1"/>
    <xf numFmtId="0" fontId="80" fillId="3" borderId="97" xfId="2" applyNumberFormat="1" applyFont="1" applyFill="1" applyBorder="1"/>
    <xf numFmtId="164" fontId="11" fillId="3" borderId="93" xfId="2" applyFont="1" applyFill="1" applyBorder="1"/>
    <xf numFmtId="164" fontId="5" fillId="5" borderId="102" xfId="2" applyFont="1" applyFill="1" applyBorder="1"/>
    <xf numFmtId="164" fontId="6" fillId="3" borderId="103" xfId="2" applyFont="1" applyFill="1" applyBorder="1"/>
    <xf numFmtId="164" fontId="2" fillId="3" borderId="17" xfId="2" applyFill="1" applyBorder="1"/>
    <xf numFmtId="164" fontId="8" fillId="3" borderId="17" xfId="2" applyFont="1" applyFill="1" applyBorder="1"/>
    <xf numFmtId="0" fontId="66" fillId="3" borderId="55" xfId="2" applyNumberFormat="1" applyFont="1" applyFill="1" applyBorder="1" applyAlignment="1">
      <alignment horizontal="center"/>
    </xf>
    <xf numFmtId="0" fontId="66" fillId="3" borderId="0" xfId="2" applyNumberFormat="1" applyFont="1" applyFill="1" applyBorder="1" applyAlignment="1">
      <alignment horizontal="center"/>
    </xf>
    <xf numFmtId="0" fontId="66" fillId="3" borderId="10" xfId="2" applyNumberFormat="1" applyFont="1" applyFill="1" applyBorder="1" applyAlignment="1">
      <alignment horizontal="center"/>
    </xf>
    <xf numFmtId="0" fontId="66" fillId="3" borderId="80" xfId="2" applyNumberFormat="1" applyFont="1" applyFill="1" applyBorder="1" applyAlignment="1">
      <alignment horizontal="center"/>
    </xf>
    <xf numFmtId="0" fontId="66" fillId="3" borderId="77" xfId="2" applyNumberFormat="1" applyFont="1" applyFill="1" applyBorder="1" applyAlignment="1">
      <alignment horizontal="center"/>
    </xf>
    <xf numFmtId="0" fontId="66" fillId="3" borderId="72" xfId="2" applyNumberFormat="1" applyFont="1" applyFill="1" applyBorder="1" applyAlignment="1">
      <alignment horizontal="center"/>
    </xf>
    <xf numFmtId="0" fontId="91" fillId="3" borderId="0" xfId="0" applyFont="1" applyFill="1"/>
    <xf numFmtId="0" fontId="92" fillId="3" borderId="79" xfId="0" applyFont="1" applyFill="1" applyBorder="1"/>
    <xf numFmtId="0" fontId="92" fillId="3" borderId="55" xfId="0" applyFont="1" applyFill="1" applyBorder="1"/>
    <xf numFmtId="0" fontId="92" fillId="3" borderId="80" xfId="0" applyFont="1" applyFill="1" applyBorder="1"/>
    <xf numFmtId="0" fontId="93" fillId="3" borderId="0" xfId="0" applyFont="1" applyFill="1" applyBorder="1"/>
    <xf numFmtId="0" fontId="92" fillId="3" borderId="0" xfId="0" applyFont="1" applyFill="1" applyBorder="1"/>
    <xf numFmtId="0" fontId="92" fillId="3" borderId="71" xfId="0" applyFont="1" applyFill="1" applyBorder="1"/>
    <xf numFmtId="0" fontId="93" fillId="3" borderId="10" xfId="0" applyFont="1" applyFill="1" applyBorder="1"/>
    <xf numFmtId="0" fontId="93" fillId="3" borderId="72" xfId="0" applyFont="1" applyFill="1" applyBorder="1"/>
    <xf numFmtId="0" fontId="0" fillId="3" borderId="39" xfId="0" applyFill="1" applyBorder="1"/>
    <xf numFmtId="164" fontId="42" fillId="3" borderId="23" xfId="2" applyFont="1" applyFill="1" applyBorder="1" applyAlignment="1">
      <alignment horizontal="center"/>
    </xf>
    <xf numFmtId="0" fontId="42" fillId="3" borderId="23" xfId="0" applyFont="1" applyFill="1" applyBorder="1" applyAlignment="1">
      <alignment horizontal="center"/>
    </xf>
    <xf numFmtId="0" fontId="43" fillId="3" borderId="23" xfId="0" applyFont="1" applyFill="1" applyBorder="1" applyAlignment="1">
      <alignment horizontal="center"/>
    </xf>
    <xf numFmtId="164" fontId="43" fillId="3" borderId="23" xfId="2" applyFont="1" applyFill="1" applyBorder="1" applyAlignment="1">
      <alignment horizontal="center"/>
    </xf>
    <xf numFmtId="164" fontId="43" fillId="3" borderId="78" xfId="2" applyFont="1" applyFill="1" applyBorder="1" applyAlignment="1">
      <alignment horizontal="center"/>
    </xf>
    <xf numFmtId="0" fontId="80" fillId="3" borderId="105" xfId="2" applyNumberFormat="1" applyFont="1" applyFill="1" applyBorder="1"/>
    <xf numFmtId="164" fontId="11" fillId="3" borderId="76" xfId="2" applyFont="1" applyFill="1" applyBorder="1"/>
    <xf numFmtId="164" fontId="43" fillId="3" borderId="106" xfId="2" applyFont="1" applyFill="1" applyBorder="1" applyAlignment="1">
      <alignment horizontal="center"/>
    </xf>
    <xf numFmtId="165" fontId="14" fillId="3" borderId="72" xfId="2" applyNumberFormat="1" applyFont="1" applyFill="1" applyBorder="1" applyAlignment="1">
      <alignment horizontal="center"/>
    </xf>
    <xf numFmtId="164" fontId="42" fillId="4" borderId="96" xfId="2" applyFont="1" applyFill="1" applyBorder="1" applyAlignment="1">
      <alignment horizontal="center"/>
    </xf>
    <xf numFmtId="164" fontId="43" fillId="3" borderId="96" xfId="2" applyFont="1" applyFill="1" applyBorder="1" applyAlignment="1">
      <alignment horizontal="center"/>
    </xf>
    <xf numFmtId="164" fontId="42" fillId="4" borderId="106" xfId="2" applyFont="1" applyFill="1" applyBorder="1" applyAlignment="1">
      <alignment horizontal="center"/>
    </xf>
    <xf numFmtId="165" fontId="43" fillId="3" borderId="96" xfId="2" applyNumberFormat="1" applyFont="1" applyFill="1" applyBorder="1" applyAlignment="1">
      <alignment horizontal="center"/>
    </xf>
    <xf numFmtId="0" fontId="0" fillId="3" borderId="96" xfId="0" applyFill="1" applyBorder="1"/>
    <xf numFmtId="164" fontId="43" fillId="3" borderId="104" xfId="2" applyFont="1" applyFill="1" applyBorder="1" applyAlignment="1">
      <alignment horizontal="center"/>
    </xf>
    <xf numFmtId="0" fontId="45" fillId="3" borderId="23" xfId="0" applyFont="1" applyFill="1" applyBorder="1" applyAlignment="1">
      <alignment horizontal="center"/>
    </xf>
    <xf numFmtId="0" fontId="0" fillId="13" borderId="0" xfId="0" applyFill="1"/>
    <xf numFmtId="0" fontId="13" fillId="3" borderId="31" xfId="0" applyFont="1" applyFill="1" applyBorder="1"/>
    <xf numFmtId="164" fontId="13" fillId="3" borderId="76" xfId="2" applyFont="1" applyFill="1" applyBorder="1"/>
    <xf numFmtId="0" fontId="0" fillId="3" borderId="76" xfId="0" applyFill="1" applyBorder="1"/>
    <xf numFmtId="0" fontId="0" fillId="14" borderId="0" xfId="0" applyFill="1"/>
    <xf numFmtId="0" fontId="0" fillId="14" borderId="10" xfId="0" applyFill="1" applyBorder="1"/>
    <xf numFmtId="0" fontId="80" fillId="3" borderId="108" xfId="2" applyNumberFormat="1" applyFont="1" applyFill="1" applyBorder="1" applyAlignment="1"/>
    <xf numFmtId="0" fontId="80" fillId="3" borderId="35" xfId="2" applyNumberFormat="1" applyFont="1" applyFill="1" applyBorder="1" applyAlignment="1"/>
    <xf numFmtId="164" fontId="42" fillId="4" borderId="39" xfId="2" applyFont="1" applyFill="1" applyBorder="1" applyAlignment="1">
      <alignment horizontal="center"/>
    </xf>
    <xf numFmtId="164" fontId="43" fillId="3" borderId="71" xfId="2" applyFont="1" applyFill="1" applyBorder="1" applyAlignment="1">
      <alignment horizontal="center"/>
    </xf>
    <xf numFmtId="15" fontId="39" fillId="3" borderId="4" xfId="0" applyNumberFormat="1" applyFont="1" applyFill="1" applyBorder="1"/>
    <xf numFmtId="164" fontId="11" fillId="3" borderId="0" xfId="2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80" fillId="3" borderId="0" xfId="2" applyNumberFormat="1" applyFont="1" applyFill="1" applyBorder="1" applyAlignment="1"/>
    <xf numFmtId="164" fontId="21" fillId="3" borderId="76" xfId="2" applyFont="1" applyFill="1" applyBorder="1"/>
    <xf numFmtId="0" fontId="11" fillId="14" borderId="0" xfId="2" applyNumberFormat="1" applyFont="1" applyFill="1" applyBorder="1"/>
    <xf numFmtId="164" fontId="11" fillId="14" borderId="0" xfId="2" applyFont="1" applyFill="1" applyBorder="1"/>
    <xf numFmtId="164" fontId="21" fillId="14" borderId="0" xfId="2" applyFont="1" applyFill="1" applyBorder="1"/>
    <xf numFmtId="164" fontId="13" fillId="14" borderId="0" xfId="2" applyFont="1" applyFill="1" applyBorder="1"/>
    <xf numFmtId="164" fontId="13" fillId="3" borderId="111" xfId="2" applyFont="1" applyFill="1" applyBorder="1"/>
    <xf numFmtId="164" fontId="13" fillId="3" borderId="112" xfId="2" applyFont="1" applyFill="1" applyBorder="1"/>
    <xf numFmtId="0" fontId="80" fillId="3" borderId="71" xfId="2" applyNumberFormat="1" applyFont="1" applyFill="1" applyBorder="1"/>
    <xf numFmtId="164" fontId="11" fillId="3" borderId="112" xfId="2" applyFont="1" applyFill="1" applyBorder="1"/>
    <xf numFmtId="164" fontId="80" fillId="3" borderId="36" xfId="2" applyFont="1" applyFill="1" applyBorder="1" applyAlignment="1">
      <alignment horizontal="center"/>
    </xf>
    <xf numFmtId="164" fontId="7" fillId="3" borderId="36" xfId="2" applyFont="1" applyFill="1" applyBorder="1" applyAlignment="1">
      <alignment horizontal="center"/>
    </xf>
    <xf numFmtId="164" fontId="13" fillId="3" borderId="113" xfId="2" applyFont="1" applyFill="1" applyBorder="1" applyAlignment="1">
      <alignment horizontal="center"/>
    </xf>
    <xf numFmtId="164" fontId="13" fillId="3" borderId="114" xfId="2" applyFont="1" applyFill="1" applyBorder="1" applyAlignment="1">
      <alignment horizontal="center"/>
    </xf>
    <xf numFmtId="164" fontId="80" fillId="3" borderId="114" xfId="2" applyFont="1" applyFill="1" applyBorder="1" applyAlignment="1">
      <alignment horizontal="center"/>
    </xf>
    <xf numFmtId="164" fontId="13" fillId="3" borderId="107" xfId="2" applyFont="1" applyFill="1" applyBorder="1" applyAlignment="1">
      <alignment horizontal="center"/>
    </xf>
    <xf numFmtId="164" fontId="20" fillId="3" borderId="107" xfId="0" applyNumberFormat="1" applyFont="1" applyFill="1" applyBorder="1" applyAlignment="1">
      <alignment horizontal="center"/>
    </xf>
    <xf numFmtId="164" fontId="20" fillId="3" borderId="113" xfId="2" applyFont="1" applyFill="1" applyBorder="1" applyAlignment="1">
      <alignment horizontal="center"/>
    </xf>
    <xf numFmtId="164" fontId="20" fillId="3" borderId="114" xfId="2" applyFont="1" applyFill="1" applyBorder="1" applyAlignment="1">
      <alignment horizontal="center"/>
    </xf>
    <xf numFmtId="0" fontId="75" fillId="3" borderId="79" xfId="0" applyFont="1" applyFill="1" applyBorder="1"/>
    <xf numFmtId="0" fontId="0" fillId="3" borderId="55" xfId="0" applyFill="1" applyBorder="1"/>
    <xf numFmtId="164" fontId="13" fillId="3" borderId="55" xfId="2" applyFont="1" applyFill="1" applyBorder="1" applyAlignment="1">
      <alignment horizontal="center"/>
    </xf>
    <xf numFmtId="164" fontId="14" fillId="3" borderId="55" xfId="2" applyFont="1" applyFill="1" applyBorder="1" applyAlignment="1">
      <alignment horizontal="center"/>
    </xf>
    <xf numFmtId="164" fontId="14" fillId="3" borderId="80" xfId="0" applyNumberFormat="1" applyFont="1" applyFill="1" applyBorder="1" applyAlignment="1">
      <alignment horizontal="center"/>
    </xf>
    <xf numFmtId="164" fontId="5" fillId="3" borderId="81" xfId="2" applyFont="1" applyFill="1" applyBorder="1"/>
    <xf numFmtId="164" fontId="14" fillId="3" borderId="77" xfId="0" applyNumberFormat="1" applyFont="1" applyFill="1" applyBorder="1" applyAlignment="1">
      <alignment horizontal="center"/>
    </xf>
    <xf numFmtId="0" fontId="5" fillId="3" borderId="81" xfId="0" applyFont="1" applyFill="1" applyBorder="1"/>
    <xf numFmtId="164" fontId="5" fillId="3" borderId="71" xfId="2" applyFont="1" applyFill="1" applyBorder="1"/>
    <xf numFmtId="164" fontId="5" fillId="3" borderId="10" xfId="2" applyFont="1" applyFill="1" applyBorder="1"/>
    <xf numFmtId="168" fontId="80" fillId="3" borderId="10" xfId="2" applyNumberFormat="1" applyFont="1" applyFill="1" applyBorder="1" applyAlignment="1">
      <alignment horizontal="center"/>
    </xf>
    <xf numFmtId="164" fontId="13" fillId="3" borderId="10" xfId="2" applyFont="1" applyFill="1" applyBorder="1" applyAlignment="1">
      <alignment horizontal="center"/>
    </xf>
    <xf numFmtId="164" fontId="80" fillId="3" borderId="10" xfId="2" applyFont="1" applyFill="1" applyBorder="1" applyAlignment="1">
      <alignment horizontal="center"/>
    </xf>
    <xf numFmtId="164" fontId="14" fillId="3" borderId="10" xfId="2" applyFont="1" applyFill="1" applyBorder="1" applyAlignment="1">
      <alignment horizontal="center"/>
    </xf>
    <xf numFmtId="164" fontId="20" fillId="3" borderId="10" xfId="2" applyFont="1" applyFill="1" applyBorder="1" applyAlignment="1">
      <alignment horizontal="center"/>
    </xf>
    <xf numFmtId="164" fontId="20" fillId="3" borderId="10" xfId="0" applyNumberFormat="1" applyFont="1" applyFill="1" applyBorder="1" applyAlignment="1">
      <alignment horizontal="center"/>
    </xf>
    <xf numFmtId="164" fontId="14" fillId="3" borderId="72" xfId="0" applyNumberFormat="1" applyFont="1" applyFill="1" applyBorder="1" applyAlignment="1">
      <alignment horizontal="center"/>
    </xf>
    <xf numFmtId="0" fontId="20" fillId="3" borderId="0" xfId="2" applyNumberFormat="1" applyFont="1" applyFill="1" applyBorder="1" applyAlignment="1">
      <alignment horizontal="center"/>
    </xf>
    <xf numFmtId="164" fontId="11" fillId="3" borderId="0" xfId="2" applyFont="1" applyFill="1" applyBorder="1" applyAlignment="1">
      <alignment horizontal="center"/>
    </xf>
    <xf numFmtId="0" fontId="0" fillId="3" borderId="26" xfId="0" applyFill="1" applyBorder="1"/>
    <xf numFmtId="0" fontId="0" fillId="3" borderId="74" xfId="0" applyFill="1" applyBorder="1"/>
    <xf numFmtId="164" fontId="13" fillId="3" borderId="104" xfId="2" applyFont="1" applyFill="1" applyBorder="1"/>
    <xf numFmtId="164" fontId="73" fillId="3" borderId="112" xfId="2" applyFont="1" applyFill="1" applyBorder="1"/>
    <xf numFmtId="164" fontId="74" fillId="3" borderId="76" xfId="2" applyFont="1" applyFill="1" applyBorder="1"/>
    <xf numFmtId="164" fontId="74" fillId="3" borderId="112" xfId="2" applyFont="1" applyFill="1" applyBorder="1"/>
    <xf numFmtId="2" fontId="16" fillId="3" borderId="10" xfId="1" applyNumberFormat="1" applyFont="1" applyFill="1" applyBorder="1" applyAlignment="1">
      <alignment horizontal="center"/>
    </xf>
    <xf numFmtId="164" fontId="24" fillId="3" borderId="0" xfId="2" applyFont="1" applyFill="1" applyBorder="1"/>
    <xf numFmtId="164" fontId="29" fillId="7" borderId="121" xfId="2" applyFont="1" applyFill="1" applyBorder="1" applyAlignment="1">
      <alignment horizontal="center"/>
    </xf>
    <xf numFmtId="164" fontId="29" fillId="7" borderId="114" xfId="2" applyFont="1" applyFill="1" applyBorder="1" applyAlignment="1">
      <alignment horizontal="center"/>
    </xf>
    <xf numFmtId="164" fontId="29" fillId="7" borderId="122" xfId="2" applyFont="1" applyFill="1" applyBorder="1" applyAlignment="1">
      <alignment horizontal="center"/>
    </xf>
    <xf numFmtId="164" fontId="30" fillId="3" borderId="114" xfId="2" applyFont="1" applyFill="1" applyBorder="1" applyAlignment="1">
      <alignment horizontal="center"/>
    </xf>
    <xf numFmtId="0" fontId="80" fillId="3" borderId="26" xfId="2" applyNumberFormat="1" applyFont="1" applyFill="1" applyBorder="1" applyAlignment="1"/>
    <xf numFmtId="0" fontId="80" fillId="3" borderId="94" xfId="2" applyNumberFormat="1" applyFont="1" applyFill="1" applyBorder="1" applyAlignment="1"/>
    <xf numFmtId="164" fontId="11" fillId="3" borderId="35" xfId="2" applyFont="1" applyFill="1" applyBorder="1"/>
    <xf numFmtId="15" fontId="33" fillId="3" borderId="4" xfId="0" applyNumberFormat="1" applyFont="1" applyFill="1" applyBorder="1"/>
    <xf numFmtId="167" fontId="2" fillId="3" borderId="0" xfId="2" applyNumberFormat="1" applyFill="1" applyBorder="1"/>
    <xf numFmtId="165" fontId="40" fillId="3" borderId="64" xfId="2" applyNumberFormat="1" applyFont="1" applyFill="1" applyBorder="1"/>
    <xf numFmtId="164" fontId="11" fillId="3" borderId="10" xfId="2" applyFont="1" applyFill="1" applyBorder="1"/>
    <xf numFmtId="164" fontId="42" fillId="4" borderId="10" xfId="2" applyFont="1" applyFill="1" applyBorder="1" applyAlignment="1">
      <alignment horizontal="center"/>
    </xf>
    <xf numFmtId="0" fontId="42" fillId="3" borderId="23" xfId="2" applyNumberFormat="1" applyFont="1" applyFill="1" applyBorder="1" applyAlignment="1">
      <alignment horizontal="center"/>
    </xf>
    <xf numFmtId="0" fontId="0" fillId="14" borderId="0" xfId="0" applyFill="1" applyBorder="1"/>
    <xf numFmtId="0" fontId="42" fillId="3" borderId="35" xfId="2" applyNumberFormat="1" applyFont="1" applyFill="1" applyBorder="1" applyAlignment="1">
      <alignment horizontal="center"/>
    </xf>
    <xf numFmtId="0" fontId="0" fillId="3" borderId="80" xfId="0" applyFill="1" applyBorder="1"/>
    <xf numFmtId="164" fontId="11" fillId="3" borderId="77" xfId="2" applyFont="1" applyFill="1" applyBorder="1"/>
    <xf numFmtId="164" fontId="80" fillId="3" borderId="72" xfId="2" applyFont="1" applyFill="1" applyBorder="1"/>
    <xf numFmtId="0" fontId="88" fillId="3" borderId="116" xfId="0" applyFont="1" applyFill="1" applyBorder="1" applyAlignment="1">
      <alignment horizontal="center"/>
    </xf>
    <xf numFmtId="0" fontId="88" fillId="3" borderId="50" xfId="0" applyFont="1" applyFill="1" applyBorder="1" applyAlignment="1">
      <alignment horizontal="center"/>
    </xf>
    <xf numFmtId="0" fontId="88" fillId="3" borderId="55" xfId="0" applyFont="1" applyFill="1" applyBorder="1" applyAlignment="1">
      <alignment horizontal="center"/>
    </xf>
    <xf numFmtId="0" fontId="0" fillId="3" borderId="79" xfId="0" applyFill="1" applyBorder="1"/>
    <xf numFmtId="164" fontId="11" fillId="3" borderId="79" xfId="2" applyFont="1" applyFill="1" applyBorder="1"/>
    <xf numFmtId="164" fontId="42" fillId="4" borderId="86" xfId="2" applyFont="1" applyFill="1" applyBorder="1" applyAlignment="1">
      <alignment horizontal="center"/>
    </xf>
    <xf numFmtId="0" fontId="13" fillId="3" borderId="55" xfId="0" applyFont="1" applyFill="1" applyBorder="1" applyAlignment="1">
      <alignment horizontal="center"/>
    </xf>
    <xf numFmtId="164" fontId="14" fillId="3" borderId="55" xfId="0" applyNumberFormat="1" applyFont="1" applyFill="1" applyBorder="1" applyAlignment="1">
      <alignment horizontal="center"/>
    </xf>
    <xf numFmtId="164" fontId="14" fillId="3" borderId="10" xfId="0" applyNumberFormat="1" applyFont="1" applyFill="1" applyBorder="1" applyAlignment="1">
      <alignment horizontal="center"/>
    </xf>
    <xf numFmtId="0" fontId="20" fillId="3" borderId="0" xfId="2" applyNumberFormat="1" applyFont="1" applyFill="1" applyBorder="1" applyAlignment="1">
      <alignment horizontal="center"/>
    </xf>
    <xf numFmtId="164" fontId="11" fillId="3" borderId="0" xfId="2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164" fontId="19" fillId="5" borderId="41" xfId="2" applyFont="1" applyFill="1" applyBorder="1" applyAlignment="1">
      <alignment horizontal="center"/>
    </xf>
    <xf numFmtId="164" fontId="19" fillId="5" borderId="42" xfId="2" applyFont="1" applyFill="1" applyBorder="1" applyAlignment="1">
      <alignment horizontal="center"/>
    </xf>
    <xf numFmtId="164" fontId="7" fillId="5" borderId="43" xfId="2" applyFont="1" applyFill="1" applyBorder="1" applyAlignment="1">
      <alignment horizontal="center"/>
    </xf>
    <xf numFmtId="164" fontId="7" fillId="5" borderId="17" xfId="2" applyFont="1" applyFill="1" applyBorder="1" applyAlignment="1">
      <alignment horizontal="center"/>
    </xf>
    <xf numFmtId="164" fontId="7" fillId="5" borderId="41" xfId="2" applyFont="1" applyFill="1" applyBorder="1" applyAlignment="1">
      <alignment horizontal="center"/>
    </xf>
    <xf numFmtId="2" fontId="14" fillId="3" borderId="100" xfId="1" applyNumberFormat="1" applyFont="1" applyFill="1" applyBorder="1" applyAlignment="1">
      <alignment horizontal="center"/>
    </xf>
    <xf numFmtId="2" fontId="14" fillId="3" borderId="99" xfId="1" applyNumberFormat="1" applyFont="1" applyFill="1" applyBorder="1" applyAlignment="1">
      <alignment horizontal="center"/>
    </xf>
    <xf numFmtId="2" fontId="14" fillId="3" borderId="115" xfId="1" applyNumberFormat="1" applyFont="1" applyFill="1" applyBorder="1" applyAlignment="1">
      <alignment horizontal="center"/>
    </xf>
    <xf numFmtId="2" fontId="14" fillId="3" borderId="116" xfId="1" applyNumberFormat="1" applyFont="1" applyFill="1" applyBorder="1" applyAlignment="1">
      <alignment horizontal="center"/>
    </xf>
    <xf numFmtId="164" fontId="3" fillId="4" borderId="0" xfId="2" applyFont="1" applyFill="1" applyBorder="1" applyAlignment="1">
      <alignment horizontal="center" vertical="top"/>
    </xf>
    <xf numFmtId="164" fontId="11" fillId="3" borderId="0" xfId="2" applyFont="1" applyFill="1" applyBorder="1" applyAlignment="1">
      <alignment horizontal="center"/>
    </xf>
    <xf numFmtId="0" fontId="13" fillId="3" borderId="100" xfId="2" applyNumberFormat="1" applyFont="1" applyFill="1" applyBorder="1" applyAlignment="1">
      <alignment horizontal="center"/>
    </xf>
    <xf numFmtId="0" fontId="13" fillId="3" borderId="101" xfId="2" applyNumberFormat="1" applyFont="1" applyFill="1" applyBorder="1" applyAlignment="1">
      <alignment horizontal="center"/>
    </xf>
    <xf numFmtId="0" fontId="13" fillId="3" borderId="117" xfId="2" applyNumberFormat="1" applyFont="1" applyFill="1" applyBorder="1" applyAlignment="1">
      <alignment horizontal="center"/>
    </xf>
    <xf numFmtId="0" fontId="13" fillId="3" borderId="118" xfId="2" applyNumberFormat="1" applyFont="1" applyFill="1" applyBorder="1" applyAlignment="1">
      <alignment horizontal="center"/>
    </xf>
    <xf numFmtId="0" fontId="13" fillId="3" borderId="3" xfId="2" applyNumberFormat="1" applyFont="1" applyFill="1" applyBorder="1" applyAlignment="1">
      <alignment horizontal="center"/>
    </xf>
    <xf numFmtId="0" fontId="13" fillId="3" borderId="58" xfId="2" applyNumberFormat="1" applyFont="1" applyFill="1" applyBorder="1" applyAlignment="1">
      <alignment horizontal="center"/>
    </xf>
    <xf numFmtId="0" fontId="13" fillId="3" borderId="14" xfId="2" applyNumberFormat="1" applyFont="1" applyFill="1" applyBorder="1" applyAlignment="1">
      <alignment horizontal="center"/>
    </xf>
    <xf numFmtId="0" fontId="13" fillId="3" borderId="68" xfId="2" applyNumberFormat="1" applyFont="1" applyFill="1" applyBorder="1" applyAlignment="1">
      <alignment horizontal="center"/>
    </xf>
    <xf numFmtId="2" fontId="14" fillId="3" borderId="11" xfId="1" applyNumberFormat="1" applyFont="1" applyFill="1" applyBorder="1" applyAlignment="1">
      <alignment horizontal="center"/>
    </xf>
    <xf numFmtId="2" fontId="14" fillId="3" borderId="12" xfId="1" applyNumberFormat="1" applyFont="1" applyFill="1" applyBorder="1" applyAlignment="1">
      <alignment horizontal="center"/>
    </xf>
    <xf numFmtId="0" fontId="18" fillId="3" borderId="98" xfId="2" applyNumberFormat="1" applyFont="1" applyFill="1" applyBorder="1" applyAlignment="1">
      <alignment horizontal="center"/>
    </xf>
    <xf numFmtId="0" fontId="18" fillId="3" borderId="99" xfId="2" applyNumberFormat="1" applyFont="1" applyFill="1" applyBorder="1" applyAlignment="1">
      <alignment horizontal="center"/>
    </xf>
    <xf numFmtId="0" fontId="18" fillId="3" borderId="115" xfId="2" applyNumberFormat="1" applyFont="1" applyFill="1" applyBorder="1" applyAlignment="1">
      <alignment horizontal="center"/>
    </xf>
    <xf numFmtId="0" fontId="18" fillId="3" borderId="116" xfId="2" applyNumberFormat="1" applyFont="1" applyFill="1" applyBorder="1" applyAlignment="1">
      <alignment horizontal="center"/>
    </xf>
    <xf numFmtId="0" fontId="18" fillId="3" borderId="20" xfId="2" applyNumberFormat="1" applyFont="1" applyFill="1" applyBorder="1" applyAlignment="1">
      <alignment horizontal="center"/>
    </xf>
    <xf numFmtId="0" fontId="18" fillId="3" borderId="5" xfId="2" applyNumberFormat="1" applyFont="1" applyFill="1" applyBorder="1" applyAlignment="1">
      <alignment horizontal="center"/>
    </xf>
    <xf numFmtId="0" fontId="18" fillId="3" borderId="20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3" borderId="21" xfId="2" applyNumberFormat="1" applyFont="1" applyFill="1" applyBorder="1" applyAlignment="1">
      <alignment horizontal="center"/>
    </xf>
    <xf numFmtId="0" fontId="18" fillId="3" borderId="15" xfId="2" applyNumberFormat="1" applyFont="1" applyFill="1" applyBorder="1" applyAlignment="1">
      <alignment horizontal="center"/>
    </xf>
    <xf numFmtId="0" fontId="18" fillId="3" borderId="38" xfId="2" applyNumberFormat="1" applyFont="1" applyFill="1" applyBorder="1" applyAlignment="1">
      <alignment horizontal="center"/>
    </xf>
    <xf numFmtId="0" fontId="18" fillId="3" borderId="12" xfId="2" applyNumberFormat="1" applyFont="1" applyFill="1" applyBorder="1" applyAlignment="1">
      <alignment horizontal="center"/>
    </xf>
    <xf numFmtId="2" fontId="14" fillId="3" borderId="3" xfId="1" applyNumberFormat="1" applyFont="1" applyFill="1" applyBorder="1" applyAlignment="1">
      <alignment horizontal="center"/>
    </xf>
    <xf numFmtId="2" fontId="14" fillId="3" borderId="5" xfId="1" applyNumberFormat="1" applyFont="1" applyFill="1" applyBorder="1" applyAlignment="1">
      <alignment horizontal="center"/>
    </xf>
    <xf numFmtId="0" fontId="20" fillId="3" borderId="11" xfId="2" applyNumberFormat="1" applyFont="1" applyFill="1" applyBorder="1" applyAlignment="1">
      <alignment horizontal="center"/>
    </xf>
    <xf numFmtId="0" fontId="20" fillId="3" borderId="60" xfId="2" applyNumberFormat="1" applyFont="1" applyFill="1" applyBorder="1" applyAlignment="1">
      <alignment horizontal="center"/>
    </xf>
    <xf numFmtId="2" fontId="14" fillId="3" borderId="14" xfId="1" applyNumberFormat="1" applyFont="1" applyFill="1" applyBorder="1" applyAlignment="1">
      <alignment horizontal="center"/>
    </xf>
    <xf numFmtId="2" fontId="14" fillId="3" borderId="15" xfId="1" applyNumberFormat="1" applyFont="1" applyFill="1" applyBorder="1" applyAlignment="1">
      <alignment horizontal="center"/>
    </xf>
    <xf numFmtId="164" fontId="83" fillId="5" borderId="16" xfId="2" applyFont="1" applyFill="1" applyBorder="1" applyAlignment="1">
      <alignment horizontal="center"/>
    </xf>
    <xf numFmtId="164" fontId="83" fillId="5" borderId="18" xfId="2" applyFont="1" applyFill="1" applyBorder="1" applyAlignment="1">
      <alignment horizontal="center"/>
    </xf>
    <xf numFmtId="0" fontId="20" fillId="3" borderId="54" xfId="2" applyNumberFormat="1" applyFont="1" applyFill="1" applyBorder="1" applyAlignment="1">
      <alignment horizontal="center"/>
    </xf>
    <xf numFmtId="0" fontId="20" fillId="3" borderId="56" xfId="2" applyNumberFormat="1" applyFont="1" applyFill="1" applyBorder="1" applyAlignment="1">
      <alignment horizontal="center"/>
    </xf>
    <xf numFmtId="0" fontId="20" fillId="3" borderId="3" xfId="2" applyNumberFormat="1" applyFont="1" applyFill="1" applyBorder="1" applyAlignment="1">
      <alignment horizontal="center"/>
    </xf>
    <xf numFmtId="0" fontId="20" fillId="3" borderId="58" xfId="2" applyNumberFormat="1" applyFont="1" applyFill="1" applyBorder="1" applyAlignment="1">
      <alignment horizontal="center"/>
    </xf>
    <xf numFmtId="0" fontId="13" fillId="3" borderId="11" xfId="2" applyNumberFormat="1" applyFont="1" applyFill="1" applyBorder="1" applyAlignment="1">
      <alignment horizontal="center"/>
    </xf>
    <xf numFmtId="0" fontId="13" fillId="3" borderId="60" xfId="2" applyNumberFormat="1" applyFont="1" applyFill="1" applyBorder="1" applyAlignment="1">
      <alignment horizontal="center"/>
    </xf>
    <xf numFmtId="43" fontId="14" fillId="3" borderId="0" xfId="1" applyFont="1" applyFill="1" applyBorder="1" applyAlignment="1">
      <alignment horizontal="center"/>
    </xf>
    <xf numFmtId="165" fontId="13" fillId="3" borderId="0" xfId="2" applyNumberFormat="1" applyFont="1" applyFill="1" applyBorder="1" applyAlignment="1">
      <alignment horizontal="center"/>
    </xf>
    <xf numFmtId="0" fontId="20" fillId="3" borderId="14" xfId="2" applyNumberFormat="1" applyFont="1" applyFill="1" applyBorder="1" applyAlignment="1">
      <alignment horizontal="center"/>
    </xf>
    <xf numFmtId="0" fontId="20" fillId="3" borderId="68" xfId="2" applyNumberFormat="1" applyFont="1" applyFill="1" applyBorder="1" applyAlignment="1">
      <alignment horizontal="center"/>
    </xf>
    <xf numFmtId="0" fontId="20" fillId="3" borderId="19" xfId="2" applyNumberFormat="1" applyFont="1" applyFill="1" applyBorder="1" applyAlignment="1">
      <alignment horizontal="center"/>
    </xf>
    <xf numFmtId="0" fontId="20" fillId="3" borderId="69" xfId="2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2" fontId="7" fillId="3" borderId="0" xfId="1" applyNumberFormat="1" applyFont="1" applyFill="1" applyBorder="1" applyAlignment="1">
      <alignment horizontal="center"/>
    </xf>
    <xf numFmtId="0" fontId="18" fillId="3" borderId="54" xfId="0" applyFont="1" applyFill="1" applyBorder="1" applyAlignment="1">
      <alignment horizontal="center"/>
    </xf>
    <xf numFmtId="0" fontId="18" fillId="3" borderId="52" xfId="0" applyFont="1" applyFill="1" applyBorder="1" applyAlignment="1">
      <alignment horizontal="center"/>
    </xf>
    <xf numFmtId="2" fontId="7" fillId="3" borderId="11" xfId="1" applyNumberFormat="1" applyFont="1" applyFill="1" applyBorder="1" applyAlignment="1">
      <alignment horizontal="center"/>
    </xf>
    <xf numFmtId="2" fontId="7" fillId="3" borderId="12" xfId="1" applyNumberFormat="1" applyFont="1" applyFill="1" applyBorder="1" applyAlignment="1">
      <alignment horizontal="center"/>
    </xf>
    <xf numFmtId="2" fontId="7" fillId="3" borderId="54" xfId="1" applyNumberFormat="1" applyFont="1" applyFill="1" applyBorder="1" applyAlignment="1">
      <alignment horizontal="center"/>
    </xf>
    <xf numFmtId="2" fontId="7" fillId="3" borderId="52" xfId="1" applyNumberFormat="1" applyFont="1" applyFill="1" applyBorder="1" applyAlignment="1">
      <alignment horizontal="center"/>
    </xf>
    <xf numFmtId="2" fontId="7" fillId="3" borderId="3" xfId="1" applyNumberFormat="1" applyFont="1" applyFill="1" applyBorder="1" applyAlignment="1">
      <alignment horizontal="center"/>
    </xf>
    <xf numFmtId="2" fontId="7" fillId="3" borderId="5" xfId="1" applyNumberFormat="1" applyFont="1" applyFill="1" applyBorder="1" applyAlignment="1">
      <alignment horizontal="center"/>
    </xf>
    <xf numFmtId="0" fontId="20" fillId="3" borderId="0" xfId="2" applyNumberFormat="1" applyFont="1" applyFill="1" applyBorder="1" applyAlignment="1">
      <alignment horizontal="center"/>
    </xf>
    <xf numFmtId="164" fontId="19" fillId="5" borderId="64" xfId="2" applyFont="1" applyFill="1" applyBorder="1" applyAlignment="1">
      <alignment horizontal="center"/>
    </xf>
    <xf numFmtId="164" fontId="19" fillId="5" borderId="65" xfId="2" applyFont="1" applyFill="1" applyBorder="1" applyAlignment="1">
      <alignment horizontal="center"/>
    </xf>
    <xf numFmtId="164" fontId="7" fillId="5" borderId="48" xfId="2" applyFont="1" applyFill="1" applyBorder="1" applyAlignment="1">
      <alignment horizontal="center"/>
    </xf>
    <xf numFmtId="164" fontId="7" fillId="5" borderId="34" xfId="2" applyFont="1" applyFill="1" applyBorder="1" applyAlignment="1">
      <alignment horizontal="center"/>
    </xf>
    <xf numFmtId="164" fontId="7" fillId="5" borderId="46" xfId="2" applyFont="1" applyFill="1" applyBorder="1" applyAlignment="1">
      <alignment horizontal="center"/>
    </xf>
    <xf numFmtId="164" fontId="83" fillId="5" borderId="66" xfId="2" applyFont="1" applyFill="1" applyBorder="1" applyAlignment="1">
      <alignment horizontal="center"/>
    </xf>
    <xf numFmtId="164" fontId="83" fillId="5" borderId="29" xfId="2" applyFont="1" applyFill="1" applyBorder="1" applyAlignment="1">
      <alignment horizontal="center"/>
    </xf>
    <xf numFmtId="2" fontId="7" fillId="3" borderId="3" xfId="2" applyNumberFormat="1" applyFont="1" applyFill="1" applyBorder="1" applyAlignment="1">
      <alignment horizontal="center"/>
    </xf>
    <xf numFmtId="2" fontId="7" fillId="3" borderId="5" xfId="2" applyNumberFormat="1" applyFont="1" applyFill="1" applyBorder="1" applyAlignment="1">
      <alignment horizontal="center"/>
    </xf>
    <xf numFmtId="2" fontId="7" fillId="3" borderId="14" xfId="2" applyNumberFormat="1" applyFont="1" applyFill="1" applyBorder="1" applyAlignment="1">
      <alignment horizontal="center"/>
    </xf>
    <xf numFmtId="2" fontId="7" fillId="3" borderId="15" xfId="2" applyNumberFormat="1" applyFont="1" applyFill="1" applyBorder="1" applyAlignment="1">
      <alignment horizontal="center"/>
    </xf>
    <xf numFmtId="0" fontId="18" fillId="3" borderId="54" xfId="2" applyNumberFormat="1" applyFont="1" applyFill="1" applyBorder="1" applyAlignment="1">
      <alignment horizontal="center"/>
    </xf>
    <xf numFmtId="0" fontId="18" fillId="3" borderId="52" xfId="2" applyNumberFormat="1" applyFont="1" applyFill="1" applyBorder="1" applyAlignment="1">
      <alignment horizontal="center"/>
    </xf>
    <xf numFmtId="0" fontId="18" fillId="3" borderId="22" xfId="2" applyNumberFormat="1" applyFont="1" applyFill="1" applyBorder="1" applyAlignment="1">
      <alignment horizontal="center"/>
    </xf>
    <xf numFmtId="0" fontId="18" fillId="3" borderId="75" xfId="2" applyNumberFormat="1" applyFont="1" applyFill="1" applyBorder="1" applyAlignment="1">
      <alignment horizontal="center"/>
    </xf>
    <xf numFmtId="0" fontId="18" fillId="3" borderId="39" xfId="2" applyNumberFormat="1" applyFont="1" applyFill="1" applyBorder="1" applyAlignment="1">
      <alignment horizontal="center"/>
    </xf>
    <xf numFmtId="0" fontId="18" fillId="3" borderId="26" xfId="2" applyNumberFormat="1" applyFont="1" applyFill="1" applyBorder="1" applyAlignment="1">
      <alignment horizontal="center"/>
    </xf>
    <xf numFmtId="0" fontId="18" fillId="3" borderId="39" xfId="0" applyFont="1" applyFill="1" applyBorder="1" applyAlignment="1">
      <alignment horizontal="center"/>
    </xf>
    <xf numFmtId="0" fontId="18" fillId="3" borderId="26" xfId="0" applyFont="1" applyFill="1" applyBorder="1" applyAlignment="1">
      <alignment horizontal="center"/>
    </xf>
    <xf numFmtId="2" fontId="7" fillId="3" borderId="19" xfId="2" applyNumberFormat="1" applyFont="1" applyFill="1" applyBorder="1" applyAlignment="1">
      <alignment horizontal="center"/>
    </xf>
    <xf numFmtId="2" fontId="7" fillId="3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2" fontId="7" fillId="3" borderId="78" xfId="0" applyNumberFormat="1" applyFont="1" applyFill="1" applyBorder="1" applyAlignment="1">
      <alignment horizontal="center"/>
    </xf>
    <xf numFmtId="2" fontId="7" fillId="3" borderId="35" xfId="0" applyNumberFormat="1" applyFont="1" applyFill="1" applyBorder="1" applyAlignment="1">
      <alignment horizontal="center"/>
    </xf>
    <xf numFmtId="0" fontId="75" fillId="3" borderId="10" xfId="0" applyFont="1" applyFill="1" applyBorder="1" applyAlignment="1">
      <alignment horizontal="center"/>
    </xf>
    <xf numFmtId="0" fontId="75" fillId="3" borderId="72" xfId="0" applyFont="1" applyFill="1" applyBorder="1" applyAlignment="1">
      <alignment horizontal="center"/>
    </xf>
    <xf numFmtId="0" fontId="20" fillId="3" borderId="119" xfId="2" applyNumberFormat="1" applyFont="1" applyFill="1" applyBorder="1" applyAlignment="1">
      <alignment horizontal="center"/>
    </xf>
    <xf numFmtId="0" fontId="20" fillId="3" borderId="22" xfId="2" applyNumberFormat="1" applyFont="1" applyFill="1" applyBorder="1" applyAlignment="1">
      <alignment horizontal="center"/>
    </xf>
    <xf numFmtId="0" fontId="20" fillId="3" borderId="110" xfId="2" applyNumberFormat="1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3" borderId="78" xfId="2" applyNumberFormat="1" applyFont="1" applyFill="1" applyBorder="1" applyAlignment="1">
      <alignment horizontal="center"/>
    </xf>
    <xf numFmtId="0" fontId="18" fillId="3" borderId="35" xfId="2" applyNumberFormat="1" applyFont="1" applyFill="1" applyBorder="1" applyAlignment="1">
      <alignment horizontal="center"/>
    </xf>
    <xf numFmtId="0" fontId="20" fillId="3" borderId="39" xfId="2" applyNumberFormat="1" applyFont="1" applyFill="1" applyBorder="1" applyAlignment="1">
      <alignment horizontal="center"/>
    </xf>
    <xf numFmtId="0" fontId="20" fillId="3" borderId="70" xfId="2" applyNumberFormat="1" applyFont="1" applyFill="1" applyBorder="1" applyAlignment="1">
      <alignment horizontal="center"/>
    </xf>
    <xf numFmtId="2" fontId="7" fillId="3" borderId="39" xfId="2" applyNumberFormat="1" applyFont="1" applyFill="1" applyBorder="1" applyAlignment="1">
      <alignment horizontal="center"/>
    </xf>
    <xf numFmtId="2" fontId="7" fillId="3" borderId="26" xfId="2" applyNumberFormat="1" applyFont="1" applyFill="1" applyBorder="1" applyAlignment="1">
      <alignment horizontal="center"/>
    </xf>
    <xf numFmtId="0" fontId="18" fillId="3" borderId="23" xfId="2" applyNumberFormat="1" applyFont="1" applyFill="1" applyBorder="1" applyAlignment="1">
      <alignment horizontal="center"/>
    </xf>
    <xf numFmtId="0" fontId="18" fillId="14" borderId="0" xfId="0" applyFont="1" applyFill="1" applyBorder="1" applyAlignment="1">
      <alignment horizontal="center"/>
    </xf>
    <xf numFmtId="0" fontId="20" fillId="3" borderId="78" xfId="2" applyNumberFormat="1" applyFont="1" applyFill="1" applyBorder="1" applyAlignment="1">
      <alignment horizontal="center"/>
    </xf>
    <xf numFmtId="0" fontId="20" fillId="3" borderId="109" xfId="2" applyNumberFormat="1" applyFont="1" applyFill="1" applyBorder="1" applyAlignment="1">
      <alignment horizontal="center"/>
    </xf>
    <xf numFmtId="0" fontId="20" fillId="14" borderId="0" xfId="2" applyNumberFormat="1" applyFont="1" applyFill="1" applyBorder="1" applyAlignment="1">
      <alignment horizontal="center"/>
    </xf>
    <xf numFmtId="2" fontId="7" fillId="3" borderId="51" xfId="1" applyNumberFormat="1" applyFont="1" applyFill="1" applyBorder="1" applyAlignment="1">
      <alignment horizontal="center"/>
    </xf>
    <xf numFmtId="0" fontId="20" fillId="3" borderId="120" xfId="2" applyNumberFormat="1" applyFont="1" applyFill="1" applyBorder="1" applyAlignment="1">
      <alignment horizontal="center"/>
    </xf>
    <xf numFmtId="0" fontId="18" fillId="3" borderId="51" xfId="2" applyNumberFormat="1" applyFont="1" applyFill="1" applyBorder="1" applyAlignment="1">
      <alignment horizontal="center"/>
    </xf>
    <xf numFmtId="2" fontId="7" fillId="3" borderId="22" xfId="2" applyNumberFormat="1" applyFont="1" applyFill="1" applyBorder="1" applyAlignment="1">
      <alignment horizontal="center"/>
    </xf>
    <xf numFmtId="2" fontId="7" fillId="3" borderId="75" xfId="2" applyNumberFormat="1" applyFont="1" applyFill="1" applyBorder="1" applyAlignment="1">
      <alignment horizontal="center"/>
    </xf>
    <xf numFmtId="2" fontId="7" fillId="3" borderId="20" xfId="1" applyNumberFormat="1" applyFont="1" applyFill="1" applyBorder="1" applyAlignment="1">
      <alignment horizontal="center"/>
    </xf>
    <xf numFmtId="0" fontId="7" fillId="14" borderId="0" xfId="2" applyNumberFormat="1" applyFont="1" applyFill="1" applyBorder="1" applyAlignment="1">
      <alignment horizontal="center"/>
    </xf>
    <xf numFmtId="2" fontId="7" fillId="3" borderId="23" xfId="2" applyNumberFormat="1" applyFont="1" applyFill="1" applyBorder="1" applyAlignment="1">
      <alignment horizontal="center"/>
    </xf>
    <xf numFmtId="2" fontId="7" fillId="3" borderId="73" xfId="2" applyNumberFormat="1" applyFont="1" applyFill="1" applyBorder="1" applyAlignment="1">
      <alignment horizontal="center"/>
    </xf>
    <xf numFmtId="0" fontId="18" fillId="3" borderId="73" xfId="2" applyNumberFormat="1" applyFont="1" applyFill="1" applyBorder="1" applyAlignment="1">
      <alignment horizontal="center"/>
    </xf>
    <xf numFmtId="164" fontId="26" fillId="5" borderId="0" xfId="2" applyFont="1" applyFill="1" applyBorder="1" applyAlignment="1">
      <alignment horizontal="center"/>
    </xf>
    <xf numFmtId="164" fontId="19" fillId="5" borderId="46" xfId="2" applyFont="1" applyFill="1" applyBorder="1" applyAlignment="1">
      <alignment horizontal="center"/>
    </xf>
    <xf numFmtId="164" fontId="19" fillId="5" borderId="47" xfId="2" applyFont="1" applyFill="1" applyBorder="1" applyAlignment="1">
      <alignment horizontal="center"/>
    </xf>
    <xf numFmtId="2" fontId="14" fillId="3" borderId="54" xfId="1" applyNumberFormat="1" applyFont="1" applyFill="1" applyBorder="1" applyAlignment="1">
      <alignment horizontal="center"/>
    </xf>
    <xf numFmtId="2" fontId="14" fillId="3" borderId="52" xfId="1" applyNumberFormat="1" applyFont="1" applyFill="1" applyBorder="1" applyAlignment="1">
      <alignment horizontal="center"/>
    </xf>
    <xf numFmtId="0" fontId="51" fillId="3" borderId="83" xfId="0" applyFont="1" applyFill="1" applyBorder="1" applyAlignment="1">
      <alignment horizontal="center"/>
    </xf>
    <xf numFmtId="0" fontId="51" fillId="3" borderId="55" xfId="0" applyFont="1" applyFill="1" applyBorder="1" applyAlignment="1">
      <alignment horizontal="center"/>
    </xf>
    <xf numFmtId="164" fontId="51" fillId="5" borderId="82" xfId="2" applyFont="1" applyFill="1" applyBorder="1" applyAlignment="1">
      <alignment horizontal="center"/>
    </xf>
    <xf numFmtId="164" fontId="51" fillId="5" borderId="34" xfId="2" applyFont="1" applyFill="1" applyBorder="1" applyAlignment="1">
      <alignment horizontal="center"/>
    </xf>
    <xf numFmtId="164" fontId="51" fillId="5" borderId="46" xfId="2" applyFont="1" applyFill="1" applyBorder="1" applyAlignment="1">
      <alignment horizontal="center"/>
    </xf>
    <xf numFmtId="2" fontId="14" fillId="3" borderId="20" xfId="1" applyNumberFormat="1" applyFont="1" applyFill="1" applyBorder="1" applyAlignment="1">
      <alignment horizontal="center"/>
    </xf>
    <xf numFmtId="0" fontId="51" fillId="3" borderId="19" xfId="0" applyFont="1" applyFill="1" applyBorder="1" applyAlignment="1">
      <alignment horizontal="center"/>
    </xf>
    <xf numFmtId="0" fontId="18" fillId="3" borderId="19" xfId="2" applyNumberFormat="1" applyFont="1" applyFill="1" applyBorder="1" applyAlignment="1">
      <alignment horizontal="center"/>
    </xf>
    <xf numFmtId="2" fontId="14" fillId="3" borderId="19" xfId="1" applyNumberFormat="1" applyFont="1" applyFill="1" applyBorder="1" applyAlignment="1">
      <alignment horizontal="center"/>
    </xf>
    <xf numFmtId="2" fontId="14" fillId="3" borderId="23" xfId="1" applyNumberFormat="1" applyFont="1" applyFill="1" applyBorder="1" applyAlignment="1">
      <alignment horizontal="center"/>
    </xf>
    <xf numFmtId="2" fontId="14" fillId="3" borderId="21" xfId="1" applyNumberFormat="1" applyFont="1" applyFill="1" applyBorder="1" applyAlignment="1">
      <alignment horizontal="center"/>
    </xf>
    <xf numFmtId="1" fontId="51" fillId="3" borderId="19" xfId="0" applyNumberFormat="1" applyFont="1" applyFill="1" applyBorder="1" applyAlignment="1">
      <alignment horizontal="center"/>
    </xf>
    <xf numFmtId="1" fontId="51" fillId="3" borderId="36" xfId="0" applyNumberFormat="1" applyFont="1" applyFill="1" applyBorder="1" applyAlignment="1">
      <alignment horizontal="center"/>
    </xf>
    <xf numFmtId="0" fontId="18" fillId="3" borderId="119" xfId="2" applyNumberFormat="1" applyFont="1" applyFill="1" applyBorder="1" applyAlignment="1">
      <alignment horizontal="center"/>
    </xf>
    <xf numFmtId="0" fontId="18" fillId="3" borderId="124" xfId="2" applyNumberFormat="1" applyFont="1" applyFill="1" applyBorder="1" applyAlignment="1">
      <alignment horizontal="center"/>
    </xf>
    <xf numFmtId="2" fontId="14" fillId="3" borderId="19" xfId="2" applyNumberFormat="1" applyFont="1" applyFill="1" applyBorder="1" applyAlignment="1">
      <alignment horizontal="center"/>
    </xf>
    <xf numFmtId="0" fontId="18" fillId="3" borderId="119" xfId="0" applyFont="1" applyFill="1" applyBorder="1" applyAlignment="1">
      <alignment horizontal="center"/>
    </xf>
    <xf numFmtId="0" fontId="18" fillId="3" borderId="124" xfId="0" applyFont="1" applyFill="1" applyBorder="1" applyAlignment="1">
      <alignment horizontal="center"/>
    </xf>
    <xf numFmtId="0" fontId="51" fillId="3" borderId="0" xfId="1" applyNumberFormat="1" applyFont="1" applyFill="1" applyBorder="1" applyAlignment="1">
      <alignment horizontal="center"/>
    </xf>
    <xf numFmtId="2" fontId="14" fillId="3" borderId="0" xfId="2" applyNumberFormat="1" applyFont="1" applyFill="1" applyBorder="1" applyAlignment="1">
      <alignment horizontal="center"/>
    </xf>
    <xf numFmtId="164" fontId="7" fillId="5" borderId="45" xfId="2" applyFont="1" applyFill="1" applyBorder="1" applyAlignment="1">
      <alignment horizontal="center"/>
    </xf>
    <xf numFmtId="0" fontId="18" fillId="3" borderId="37" xfId="2" applyNumberFormat="1" applyFont="1" applyFill="1" applyBorder="1" applyAlignment="1">
      <alignment horizontal="center"/>
    </xf>
    <xf numFmtId="0" fontId="18" fillId="3" borderId="123" xfId="2" applyNumberFormat="1" applyFont="1" applyFill="1" applyBorder="1" applyAlignment="1">
      <alignment horizontal="center"/>
    </xf>
    <xf numFmtId="2" fontId="14" fillId="3" borderId="23" xfId="2" applyNumberFormat="1" applyFont="1" applyFill="1" applyBorder="1" applyAlignment="1">
      <alignment horizontal="center"/>
    </xf>
    <xf numFmtId="2" fontId="14" fillId="3" borderId="83" xfId="2" applyNumberFormat="1" applyFont="1" applyFill="1" applyBorder="1" applyAlignment="1">
      <alignment horizontal="center"/>
    </xf>
    <xf numFmtId="2" fontId="14" fillId="3" borderId="53" xfId="2" applyNumberFormat="1" applyFont="1" applyFill="1" applyBorder="1" applyAlignment="1">
      <alignment horizontal="center"/>
    </xf>
    <xf numFmtId="0" fontId="18" fillId="3" borderId="36" xfId="2" applyNumberFormat="1" applyFont="1" applyFill="1" applyBorder="1" applyAlignment="1">
      <alignment horizontal="center"/>
    </xf>
    <xf numFmtId="2" fontId="14" fillId="3" borderId="36" xfId="2" applyNumberFormat="1" applyFont="1" applyFill="1" applyBorder="1" applyAlignment="1">
      <alignment horizontal="center"/>
    </xf>
    <xf numFmtId="2" fontId="14" fillId="3" borderId="19" xfId="0" applyNumberFormat="1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106" xfId="2" applyNumberFormat="1" applyFont="1" applyFill="1" applyBorder="1" applyAlignment="1">
      <alignment horizontal="center"/>
    </xf>
    <xf numFmtId="0" fontId="18" fillId="3" borderId="112" xfId="2" applyNumberFormat="1" applyFont="1" applyFill="1" applyBorder="1" applyAlignment="1">
      <alignment horizontal="center"/>
    </xf>
    <xf numFmtId="0" fontId="18" fillId="3" borderId="0" xfId="2" applyNumberFormat="1" applyFont="1" applyFill="1" applyBorder="1" applyAlignment="1">
      <alignment horizontal="center"/>
    </xf>
    <xf numFmtId="2" fontId="14" fillId="3" borderId="106" xfId="2" applyNumberFormat="1" applyFont="1" applyFill="1" applyBorder="1" applyAlignment="1">
      <alignment horizontal="center"/>
    </xf>
    <xf numFmtId="2" fontId="14" fillId="3" borderId="112" xfId="2" applyNumberFormat="1" applyFont="1" applyFill="1" applyBorder="1" applyAlignment="1">
      <alignment horizontal="center"/>
    </xf>
    <xf numFmtId="0" fontId="51" fillId="3" borderId="0" xfId="2" applyNumberFormat="1" applyFont="1" applyFill="1" applyBorder="1" applyAlignment="1">
      <alignment horizontal="center"/>
    </xf>
    <xf numFmtId="2" fontId="14" fillId="3" borderId="39" xfId="0" applyNumberFormat="1" applyFont="1" applyFill="1" applyBorder="1" applyAlignment="1">
      <alignment horizontal="center"/>
    </xf>
    <xf numFmtId="2" fontId="14" fillId="3" borderId="26" xfId="0" applyNumberFormat="1" applyFont="1" applyFill="1" applyBorder="1" applyAlignment="1">
      <alignment horizontal="center"/>
    </xf>
    <xf numFmtId="1" fontId="51" fillId="3" borderId="19" xfId="1" applyNumberFormat="1" applyFont="1" applyFill="1" applyBorder="1" applyAlignment="1">
      <alignment horizontal="center"/>
    </xf>
    <xf numFmtId="164" fontId="10" fillId="5" borderId="0" xfId="2" applyFont="1" applyFill="1" applyBorder="1"/>
    <xf numFmtId="164" fontId="47" fillId="5" borderId="28" xfId="2" applyFont="1" applyFill="1" applyBorder="1" applyAlignment="1">
      <alignment horizontal="center"/>
    </xf>
    <xf numFmtId="164" fontId="36" fillId="5" borderId="79" xfId="2" applyFont="1" applyFill="1" applyBorder="1" applyAlignment="1">
      <alignment horizontal="center"/>
    </xf>
    <xf numFmtId="164" fontId="36" fillId="5" borderId="55" xfId="2" applyFont="1" applyFill="1" applyBorder="1" applyAlignment="1">
      <alignment horizontal="center"/>
    </xf>
    <xf numFmtId="164" fontId="36" fillId="5" borderId="80" xfId="2" applyFont="1" applyFill="1" applyBorder="1" applyAlignment="1">
      <alignment horizontal="center"/>
    </xf>
    <xf numFmtId="164" fontId="47" fillId="5" borderId="2" xfId="2" applyFont="1" applyFill="1" applyBorder="1" applyAlignment="1">
      <alignment horizontal="center"/>
    </xf>
    <xf numFmtId="164" fontId="36" fillId="5" borderId="16" xfId="2" applyFont="1" applyFill="1" applyBorder="1" applyAlignment="1">
      <alignment horizontal="center"/>
    </xf>
    <xf numFmtId="164" fontId="36" fillId="5" borderId="17" xfId="2" applyFont="1" applyFill="1" applyBorder="1" applyAlignment="1">
      <alignment horizontal="center"/>
    </xf>
    <xf numFmtId="164" fontId="36" fillId="5" borderId="18" xfId="2" applyFont="1" applyFill="1" applyBorder="1" applyAlignment="1">
      <alignment horizontal="center"/>
    </xf>
    <xf numFmtId="0" fontId="10" fillId="5" borderId="0" xfId="0" applyFont="1" applyFill="1" applyBorder="1"/>
    <xf numFmtId="0" fontId="16" fillId="3" borderId="50" xfId="0" applyFont="1" applyFill="1" applyBorder="1" applyAlignment="1">
      <alignment horizontal="center"/>
    </xf>
    <xf numFmtId="0" fontId="83" fillId="3" borderId="81" xfId="0" applyFont="1" applyFill="1" applyBorder="1"/>
    <xf numFmtId="0" fontId="83" fillId="3" borderId="0" xfId="0" applyFont="1" applyFill="1" applyBorder="1"/>
    <xf numFmtId="0" fontId="7" fillId="3" borderId="50" xfId="0" applyFont="1" applyFill="1" applyBorder="1" applyAlignment="1">
      <alignment horizontal="center"/>
    </xf>
    <xf numFmtId="0" fontId="66" fillId="3" borderId="50" xfId="0" applyFont="1" applyFill="1" applyBorder="1" applyAlignment="1">
      <alignment horizontal="center"/>
    </xf>
    <xf numFmtId="0" fontId="68" fillId="3" borderId="115" xfId="0" applyFont="1" applyFill="1" applyBorder="1" applyAlignment="1">
      <alignment horizontal="center"/>
    </xf>
    <xf numFmtId="0" fontId="68" fillId="3" borderId="118" xfId="0" applyFont="1" applyFill="1" applyBorder="1" applyAlignment="1">
      <alignment horizontal="center"/>
    </xf>
    <xf numFmtId="0" fontId="70" fillId="12" borderId="0" xfId="0" applyFont="1" applyFill="1" applyBorder="1"/>
    <xf numFmtId="0" fontId="5" fillId="8" borderId="88" xfId="0" applyFont="1" applyFill="1" applyBorder="1" applyAlignment="1">
      <alignment horizontal="center"/>
    </xf>
    <xf numFmtId="0" fontId="5" fillId="8" borderId="91" xfId="0" applyFont="1" applyFill="1" applyBorder="1" applyAlignment="1">
      <alignment horizontal="center"/>
    </xf>
    <xf numFmtId="0" fontId="54" fillId="4" borderId="90" xfId="0" applyFont="1" applyFill="1" applyBorder="1" applyAlignment="1">
      <alignment horizontal="center"/>
    </xf>
    <xf numFmtId="0" fontId="54" fillId="4" borderId="24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87" fillId="3" borderId="19" xfId="0" applyFont="1" applyFill="1" applyBorder="1" applyAlignment="1">
      <alignment horizontal="center"/>
    </xf>
    <xf numFmtId="0" fontId="83" fillId="3" borderId="31" xfId="0" applyFont="1" applyFill="1" applyBorder="1"/>
    <xf numFmtId="0" fontId="57" fillId="3" borderId="0" xfId="0" applyFont="1" applyFill="1" applyBorder="1"/>
    <xf numFmtId="0" fontId="62" fillId="3" borderId="0" xfId="0" applyFont="1" applyFill="1" applyBorder="1"/>
    <xf numFmtId="0" fontId="0" fillId="9" borderId="0" xfId="0" applyFill="1" applyBorder="1"/>
    <xf numFmtId="0" fontId="83" fillId="3" borderId="71" xfId="0" applyFont="1" applyFill="1" applyBorder="1"/>
    <xf numFmtId="0" fontId="83" fillId="3" borderId="10" xfId="0" applyFont="1" applyFill="1" applyBorder="1"/>
    <xf numFmtId="0" fontId="6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66" fillId="3" borderId="0" xfId="0" applyFont="1" applyFill="1" applyBorder="1" applyAlignment="1">
      <alignment horizontal="center"/>
    </xf>
    <xf numFmtId="0" fontId="68" fillId="3" borderId="0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66" fillId="3" borderId="19" xfId="0" applyFont="1" applyFill="1" applyBorder="1" applyAlignment="1">
      <alignment horizontal="center"/>
    </xf>
    <xf numFmtId="0" fontId="68" fillId="3" borderId="39" xfId="0" applyFont="1" applyFill="1" applyBorder="1" applyAlignment="1">
      <alignment horizontal="center"/>
    </xf>
    <xf numFmtId="0" fontId="68" fillId="3" borderId="70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16" fillId="3" borderId="36" xfId="0" applyFont="1" applyFill="1" applyBorder="1" applyAlignment="1">
      <alignment horizontal="center"/>
    </xf>
    <xf numFmtId="0" fontId="66" fillId="3" borderId="36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67" fillId="3" borderId="19" xfId="0" applyFont="1" applyFill="1" applyBorder="1" applyAlignment="1">
      <alignment horizontal="center"/>
    </xf>
    <xf numFmtId="0" fontId="16" fillId="3" borderId="93" xfId="0" applyFont="1" applyFill="1" applyBorder="1" applyAlignment="1">
      <alignment horizontal="center"/>
    </xf>
    <xf numFmtId="0" fontId="66" fillId="3" borderId="93" xfId="0" applyFont="1" applyFill="1" applyBorder="1" applyAlignment="1">
      <alignment horizontal="center"/>
    </xf>
    <xf numFmtId="0" fontId="53" fillId="10" borderId="79" xfId="0" applyFont="1" applyFill="1" applyBorder="1" applyAlignment="1">
      <alignment horizontal="center"/>
    </xf>
    <xf numFmtId="0" fontId="53" fillId="10" borderId="55" xfId="0" applyFont="1" applyFill="1" applyBorder="1" applyAlignment="1">
      <alignment horizontal="center"/>
    </xf>
    <xf numFmtId="0" fontId="53" fillId="10" borderId="80" xfId="0" applyFont="1" applyFill="1" applyBorder="1" applyAlignment="1">
      <alignment horizontal="center"/>
    </xf>
    <xf numFmtId="0" fontId="64" fillId="3" borderId="0" xfId="0" applyFont="1" applyFill="1" applyBorder="1" applyAlignment="1">
      <alignment horizontal="center"/>
    </xf>
    <xf numFmtId="0" fontId="7" fillId="3" borderId="107" xfId="0" applyFont="1" applyFill="1" applyBorder="1" applyAlignment="1">
      <alignment horizontal="center"/>
    </xf>
    <xf numFmtId="0" fontId="7" fillId="3" borderId="78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16" fillId="3" borderId="78" xfId="0" applyFont="1" applyFill="1" applyBorder="1" applyAlignment="1">
      <alignment horizontal="center"/>
    </xf>
    <xf numFmtId="0" fontId="16" fillId="3" borderId="35" xfId="0" applyFont="1" applyFill="1" applyBorder="1" applyAlignment="1">
      <alignment horizontal="center"/>
    </xf>
    <xf numFmtId="0" fontId="66" fillId="3" borderId="78" xfId="0" applyFont="1" applyFill="1" applyBorder="1" applyAlignment="1">
      <alignment horizontal="center"/>
    </xf>
    <xf numFmtId="0" fontId="66" fillId="3" borderId="35" xfId="0" applyFont="1" applyFill="1" applyBorder="1" applyAlignment="1">
      <alignment horizontal="center"/>
    </xf>
    <xf numFmtId="0" fontId="68" fillId="3" borderId="78" xfId="0" applyFont="1" applyFill="1" applyBorder="1" applyAlignment="1">
      <alignment horizontal="center"/>
    </xf>
    <xf numFmtId="0" fontId="68" fillId="3" borderId="109" xfId="0" applyFont="1" applyFill="1" applyBorder="1" applyAlignment="1">
      <alignment horizontal="center"/>
    </xf>
    <xf numFmtId="0" fontId="7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6" fillId="3" borderId="0" xfId="2" applyNumberFormat="1" applyFont="1" applyFill="1" applyBorder="1" applyAlignment="1">
      <alignment horizontal="center"/>
    </xf>
    <xf numFmtId="1" fontId="51" fillId="3" borderId="23" xfId="0" applyNumberFormat="1" applyFont="1" applyFill="1" applyBorder="1" applyAlignment="1">
      <alignment horizontal="center"/>
    </xf>
    <xf numFmtId="0" fontId="51" fillId="3" borderId="80" xfId="0" applyFont="1" applyFill="1" applyBorder="1" applyAlignment="1">
      <alignment horizontal="center"/>
    </xf>
    <xf numFmtId="1" fontId="51" fillId="3" borderId="69" xfId="0" applyNumberFormat="1" applyFont="1" applyFill="1" applyBorder="1" applyAlignment="1">
      <alignment horizontal="center"/>
    </xf>
    <xf numFmtId="0" fontId="51" fillId="3" borderId="69" xfId="0" applyFont="1" applyFill="1" applyBorder="1" applyAlignment="1">
      <alignment horizontal="center"/>
    </xf>
    <xf numFmtId="1" fontId="51" fillId="3" borderId="92" xfId="0" applyNumberFormat="1" applyFont="1" applyFill="1" applyBorder="1" applyAlignment="1">
      <alignment horizontal="center"/>
    </xf>
    <xf numFmtId="1" fontId="51" fillId="3" borderId="86" xfId="0" applyNumberFormat="1" applyFont="1" applyFill="1" applyBorder="1" applyAlignment="1">
      <alignment horizontal="center"/>
    </xf>
    <xf numFmtId="1" fontId="51" fillId="3" borderId="69" xfId="1" applyNumberFormat="1" applyFont="1" applyFill="1" applyBorder="1" applyAlignment="1">
      <alignment horizontal="center"/>
    </xf>
    <xf numFmtId="1" fontId="51" fillId="3" borderId="83" xfId="1" applyNumberFormat="1" applyFont="1" applyFill="1" applyBorder="1" applyAlignment="1">
      <alignment horizontal="center"/>
    </xf>
    <xf numFmtId="1" fontId="51" fillId="3" borderId="55" xfId="1" applyNumberFormat="1" applyFont="1" applyFill="1" applyBorder="1" applyAlignment="1">
      <alignment horizontal="center"/>
    </xf>
    <xf numFmtId="1" fontId="51" fillId="3" borderId="80" xfId="1" applyNumberFormat="1" applyFont="1" applyFill="1" applyBorder="1" applyAlignment="1">
      <alignment horizontal="center"/>
    </xf>
    <xf numFmtId="1" fontId="51" fillId="3" borderId="23" xfId="1" applyNumberFormat="1" applyFont="1" applyFill="1" applyBorder="1" applyAlignment="1">
      <alignment horizontal="center"/>
    </xf>
    <xf numFmtId="1" fontId="51" fillId="3" borderId="86" xfId="1" applyNumberFormat="1" applyFont="1" applyFill="1" applyBorder="1" applyAlignment="1">
      <alignment horizontal="center"/>
    </xf>
    <xf numFmtId="1" fontId="51" fillId="3" borderId="19" xfId="2" applyNumberFormat="1" applyFont="1" applyFill="1" applyBorder="1" applyAlignment="1">
      <alignment horizontal="center"/>
    </xf>
    <xf numFmtId="1" fontId="51" fillId="3" borderId="69" xfId="2" applyNumberFormat="1" applyFont="1" applyFill="1" applyBorder="1" applyAlignment="1">
      <alignment horizontal="center"/>
    </xf>
    <xf numFmtId="1" fontId="51" fillId="3" borderId="36" xfId="2" applyNumberFormat="1" applyFont="1" applyFill="1" applyBorder="1" applyAlignment="1">
      <alignment horizontal="center"/>
    </xf>
    <xf numFmtId="1" fontId="51" fillId="3" borderId="92" xfId="2" applyNumberFormat="1" applyFont="1" applyFill="1" applyBorder="1" applyAlignment="1">
      <alignment horizontal="center"/>
    </xf>
    <xf numFmtId="1" fontId="51" fillId="3" borderId="23" xfId="2" applyNumberFormat="1" applyFont="1" applyFill="1" applyBorder="1" applyAlignment="1">
      <alignment horizontal="center"/>
    </xf>
    <xf numFmtId="1" fontId="51" fillId="3" borderId="86" xfId="2" applyNumberFormat="1" applyFont="1" applyFill="1" applyBorder="1" applyAlignment="1">
      <alignment horizontal="center"/>
    </xf>
    <xf numFmtId="1" fontId="51" fillId="3" borderId="39" xfId="2" applyNumberFormat="1" applyFont="1" applyFill="1" applyBorder="1" applyAlignment="1">
      <alignment horizontal="center"/>
    </xf>
    <xf numFmtId="1" fontId="51" fillId="3" borderId="73" xfId="2" applyNumberFormat="1" applyFont="1" applyFill="1" applyBorder="1" applyAlignment="1">
      <alignment horizontal="center"/>
    </xf>
    <xf numFmtId="1" fontId="51" fillId="3" borderId="70" xfId="2" applyNumberFormat="1" applyFont="1" applyFill="1" applyBorder="1" applyAlignment="1">
      <alignment horizontal="center"/>
    </xf>
    <xf numFmtId="1" fontId="51" fillId="3" borderId="106" xfId="2" applyNumberFormat="1" applyFont="1" applyFill="1" applyBorder="1" applyAlignment="1">
      <alignment horizontal="center"/>
    </xf>
    <xf numFmtId="1" fontId="51" fillId="3" borderId="10" xfId="2" applyNumberFormat="1" applyFont="1" applyFill="1" applyBorder="1" applyAlignment="1">
      <alignment horizontal="center"/>
    </xf>
    <xf numFmtId="1" fontId="51" fillId="3" borderId="72" xfId="2" applyNumberFormat="1" applyFont="1" applyFill="1" applyBorder="1" applyAlignment="1">
      <alignment horizontal="center"/>
    </xf>
  </cellXfs>
  <cellStyles count="3">
    <cellStyle name="Excel Built-in Normal" xfId="2" xr:uid="{536EA266-E649-48CA-BD1B-DD09516D82DA}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C0C0C0"/>
      <color rgb="FFDDDDDD"/>
      <color rgb="FFEAEAEA"/>
      <color rgb="FF009900"/>
      <color rgb="FF00CC00"/>
      <color rgb="FF0F06BA"/>
      <color rgb="FF669900"/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12</xdr:col>
      <xdr:colOff>552450</xdr:colOff>
      <xdr:row>28</xdr:row>
      <xdr:rowOff>161086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7B546BF7-B6FD-4090-B918-F951CC55E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7772400" cy="5495086"/>
        </a:xfrm>
        <a:prstGeom prst="rect">
          <a:avLst/>
        </a:prstGeom>
      </xdr:spPr>
    </xdr:pic>
    <xdr:clientData/>
  </xdr:twoCellAnchor>
  <xdr:oneCellAnchor>
    <xdr:from>
      <xdr:col>12</xdr:col>
      <xdr:colOff>209550</xdr:colOff>
      <xdr:row>0</xdr:row>
      <xdr:rowOff>0</xdr:rowOff>
    </xdr:from>
    <xdr:ext cx="4286250" cy="7209102"/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2284D65F-9EDB-4018-82B3-2D04C876AF33}"/>
            </a:ext>
          </a:extLst>
        </xdr:cNvPr>
        <xdr:cNvSpPr/>
      </xdr:nvSpPr>
      <xdr:spPr>
        <a:xfrm>
          <a:off x="7524750" y="0"/>
          <a:ext cx="4286250" cy="720910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Sjoeldatums</a:t>
          </a:r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2021-2022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 september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22 september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oktober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oktober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17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 december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 februari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 februari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23 februari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25 februari  2023       Koppeltoernooi→→→→→→→→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23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25 april (maandag)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Jaarvergadering + Bingo sjoelen.</a:t>
          </a:r>
        </a:p>
        <a:p>
          <a:pPr algn="ctr"/>
          <a:endParaRPr lang="nl-NL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18</xdr:col>
      <xdr:colOff>83820</xdr:colOff>
      <xdr:row>0</xdr:row>
      <xdr:rowOff>0</xdr:rowOff>
    </xdr:from>
    <xdr:to>
      <xdr:col>23</xdr:col>
      <xdr:colOff>266700</xdr:colOff>
      <xdr:row>26</xdr:row>
      <xdr:rowOff>138304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8D4BFE94-9CC7-4DBA-9852-0DC86F413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6620" y="0"/>
          <a:ext cx="3230880" cy="48931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283683</xdr:colOff>
      <xdr:row>2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4AF5DE08-E5C3-4D7B-A997-FDDCDEB73EEE}"/>
            </a:ext>
          </a:extLst>
        </xdr:cNvPr>
        <xdr:cNvSpPr/>
      </xdr:nvSpPr>
      <xdr:spPr>
        <a:xfrm>
          <a:off x="6265383" y="2381606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twoCellAnchor editAs="oneCell">
    <xdr:from>
      <xdr:col>0</xdr:col>
      <xdr:colOff>219075</xdr:colOff>
      <xdr:row>0</xdr:row>
      <xdr:rowOff>247650</xdr:rowOff>
    </xdr:from>
    <xdr:to>
      <xdr:col>3</xdr:col>
      <xdr:colOff>685800</xdr:colOff>
      <xdr:row>10</xdr:row>
      <xdr:rowOff>5715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4423D9C6-654D-47DF-A7C9-F46AECA1A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47650"/>
          <a:ext cx="2295525" cy="2295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4</xdr:col>
      <xdr:colOff>1904999</xdr:colOff>
      <xdr:row>3</xdr:row>
      <xdr:rowOff>254448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5B15036-2E2E-46C7-B74B-4AE967617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3829049" cy="8735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9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68571F18-65AF-4BA4-A235-252F5F6AE21D}"/>
            </a:ext>
          </a:extLst>
        </xdr:cNvPr>
        <xdr:cNvSpPr/>
      </xdr:nvSpPr>
      <xdr:spPr>
        <a:xfrm>
          <a:off x="8541858" y="2295881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twoCellAnchor editAs="oneCell">
    <xdr:from>
      <xdr:col>0</xdr:col>
      <xdr:colOff>238126</xdr:colOff>
      <xdr:row>1</xdr:row>
      <xdr:rowOff>1</xdr:rowOff>
    </xdr:from>
    <xdr:to>
      <xdr:col>4</xdr:col>
      <xdr:colOff>38101</xdr:colOff>
      <xdr:row>12</xdr:row>
      <xdr:rowOff>192406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6BFF2D84-82D7-4D97-B2C2-13063D854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304801"/>
          <a:ext cx="2819400" cy="2819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0</xdr:row>
      <xdr:rowOff>1</xdr:rowOff>
    </xdr:from>
    <xdr:to>
      <xdr:col>13</xdr:col>
      <xdr:colOff>318135</xdr:colOff>
      <xdr:row>3</xdr:row>
      <xdr:rowOff>241783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52531F9-FD4A-445F-B3CF-BA08BB59A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1"/>
          <a:ext cx="3686175" cy="8228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76201</xdr:rowOff>
    </xdr:from>
    <xdr:to>
      <xdr:col>5</xdr:col>
      <xdr:colOff>581025</xdr:colOff>
      <xdr:row>12</xdr:row>
      <xdr:rowOff>104775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097E455-B3DC-40BE-B386-BD949C2A1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276226"/>
          <a:ext cx="2990849" cy="29908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95251</xdr:rowOff>
    </xdr:from>
    <xdr:to>
      <xdr:col>7</xdr:col>
      <xdr:colOff>161925</xdr:colOff>
      <xdr:row>3</xdr:row>
      <xdr:rowOff>252403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C992E4F-6F20-422E-A9C2-177644A51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95251"/>
          <a:ext cx="4286250" cy="938202"/>
        </a:xfrm>
        <a:prstGeom prst="rect">
          <a:avLst/>
        </a:prstGeom>
      </xdr:spPr>
    </xdr:pic>
    <xdr:clientData/>
  </xdr:twoCellAnchor>
  <xdr:twoCellAnchor editAs="oneCell">
    <xdr:from>
      <xdr:col>14</xdr:col>
      <xdr:colOff>295275</xdr:colOff>
      <xdr:row>0</xdr:row>
      <xdr:rowOff>104775</xdr:rowOff>
    </xdr:from>
    <xdr:to>
      <xdr:col>25</xdr:col>
      <xdr:colOff>371475</xdr:colOff>
      <xdr:row>3</xdr:row>
      <xdr:rowOff>261927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361D7DF-865E-4C42-9823-C75505A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104775"/>
          <a:ext cx="4286250" cy="938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FFE1-EBB1-4742-BB49-FE37FA876394}">
  <dimension ref="A1:CG166"/>
  <sheetViews>
    <sheetView tabSelected="1" zoomScaleNormal="100" workbookViewId="0">
      <selection activeCell="W41" sqref="W41"/>
    </sheetView>
  </sheetViews>
  <sheetFormatPr defaultRowHeight="14.4"/>
  <sheetData>
    <row r="1" spans="1:85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</row>
    <row r="2" spans="1:85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</row>
    <row r="3" spans="1:85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</row>
    <row r="4" spans="1:85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4"/>
    </row>
    <row r="5" spans="1:85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  <c r="CE5" s="274"/>
      <c r="CF5" s="274"/>
      <c r="CG5" s="274"/>
    </row>
    <row r="6" spans="1:85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</row>
    <row r="7" spans="1:85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</row>
    <row r="8" spans="1:85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</row>
    <row r="9" spans="1:85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</row>
    <row r="10" spans="1:85">
      <c r="A10" s="274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</row>
    <row r="11" spans="1:85">
      <c r="A11" s="274"/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</row>
    <row r="12" spans="1:85">
      <c r="A12" s="274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</row>
    <row r="13" spans="1:85">
      <c r="A13" s="274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</row>
    <row r="14" spans="1:85">
      <c r="A14" s="274"/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</row>
    <row r="15" spans="1:85">
      <c r="A15" s="274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</row>
    <row r="16" spans="1:85">
      <c r="A16" s="274"/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/>
      <c r="CD16" s="274"/>
      <c r="CE16" s="274"/>
      <c r="CF16" s="274"/>
      <c r="CG16" s="274"/>
    </row>
    <row r="17" spans="1:85">
      <c r="A17" s="274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</row>
    <row r="18" spans="1:85">
      <c r="A18" s="274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</row>
    <row r="19" spans="1:85">
      <c r="A19" s="274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4"/>
      <c r="CD19" s="274"/>
      <c r="CE19" s="274"/>
      <c r="CF19" s="274"/>
      <c r="CG19" s="274"/>
    </row>
    <row r="20" spans="1:85">
      <c r="A20" s="274"/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  <c r="CC20" s="274"/>
      <c r="CD20" s="274"/>
      <c r="CE20" s="274"/>
      <c r="CF20" s="274"/>
      <c r="CG20" s="274"/>
    </row>
    <row r="21" spans="1:85">
      <c r="A21" s="274"/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4"/>
      <c r="CD21" s="274"/>
      <c r="CE21" s="274"/>
      <c r="CF21" s="274"/>
      <c r="CG21" s="274"/>
    </row>
    <row r="22" spans="1:85">
      <c r="A22" s="274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</row>
    <row r="23" spans="1:85">
      <c r="A23" s="274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74"/>
      <c r="CE23" s="274"/>
      <c r="CF23" s="274"/>
      <c r="CG23" s="274"/>
    </row>
    <row r="24" spans="1:85">
      <c r="A24" s="274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4"/>
      <c r="CE24" s="274"/>
      <c r="CF24" s="274"/>
      <c r="CG24" s="274"/>
    </row>
    <row r="25" spans="1:85">
      <c r="A25" s="274"/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  <c r="CC25" s="274"/>
      <c r="CD25" s="274"/>
      <c r="CE25" s="274"/>
      <c r="CF25" s="274"/>
      <c r="CG25" s="274"/>
    </row>
    <row r="26" spans="1:85">
      <c r="A26" s="274"/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  <c r="CC26" s="274"/>
      <c r="CD26" s="274"/>
      <c r="CE26" s="274"/>
      <c r="CF26" s="274"/>
      <c r="CG26" s="274"/>
    </row>
    <row r="27" spans="1:85">
      <c r="A27" s="274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74"/>
      <c r="BV27" s="274"/>
      <c r="BW27" s="274"/>
      <c r="BX27" s="274"/>
      <c r="BY27" s="274"/>
      <c r="BZ27" s="274"/>
      <c r="CA27" s="274"/>
      <c r="CB27" s="274"/>
      <c r="CC27" s="274"/>
      <c r="CD27" s="274"/>
      <c r="CE27" s="274"/>
      <c r="CF27" s="274"/>
      <c r="CG27" s="274"/>
    </row>
    <row r="28" spans="1:85">
      <c r="A28" s="274"/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4"/>
      <c r="BV28" s="274"/>
      <c r="BW28" s="274"/>
      <c r="BX28" s="274"/>
      <c r="BY28" s="274"/>
      <c r="BZ28" s="274"/>
      <c r="CA28" s="274"/>
      <c r="CB28" s="274"/>
      <c r="CC28" s="274"/>
      <c r="CD28" s="274"/>
      <c r="CE28" s="274"/>
      <c r="CF28" s="274"/>
      <c r="CG28" s="274"/>
    </row>
    <row r="29" spans="1:85">
      <c r="A29" s="274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274"/>
      <c r="BX29" s="274"/>
      <c r="BY29" s="274"/>
      <c r="BZ29" s="274"/>
      <c r="CA29" s="274"/>
      <c r="CB29" s="274"/>
      <c r="CC29" s="274"/>
      <c r="CD29" s="274"/>
      <c r="CE29" s="274"/>
      <c r="CF29" s="274"/>
      <c r="CG29" s="274"/>
    </row>
    <row r="30" spans="1:85">
      <c r="A30" s="274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4"/>
      <c r="BR30" s="274"/>
      <c r="BS30" s="274"/>
      <c r="BT30" s="274"/>
      <c r="BU30" s="274"/>
      <c r="BV30" s="274"/>
      <c r="BW30" s="274"/>
      <c r="BX30" s="274"/>
      <c r="BY30" s="274"/>
      <c r="BZ30" s="274"/>
      <c r="CA30" s="274"/>
      <c r="CB30" s="274"/>
      <c r="CC30" s="274"/>
      <c r="CD30" s="274"/>
      <c r="CE30" s="274"/>
      <c r="CF30" s="274"/>
      <c r="CG30" s="274"/>
    </row>
    <row r="31" spans="1:85">
      <c r="A31" s="274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274"/>
      <c r="BG31" s="274"/>
      <c r="BH31" s="274"/>
      <c r="BI31" s="274"/>
      <c r="BJ31" s="274"/>
      <c r="BK31" s="274"/>
      <c r="BL31" s="274"/>
      <c r="BM31" s="274"/>
      <c r="BN31" s="274"/>
      <c r="BO31" s="274"/>
      <c r="BP31" s="274"/>
      <c r="BQ31" s="274"/>
      <c r="BR31" s="274"/>
      <c r="BS31" s="274"/>
      <c r="BT31" s="274"/>
      <c r="BU31" s="274"/>
      <c r="BV31" s="274"/>
      <c r="BW31" s="274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</row>
    <row r="32" spans="1:85">
      <c r="A32" s="274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  <c r="BA32" s="274"/>
      <c r="BB32" s="274"/>
      <c r="BC32" s="274"/>
      <c r="BD32" s="274"/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274"/>
      <c r="BP32" s="274"/>
      <c r="BQ32" s="274"/>
      <c r="BR32" s="274"/>
      <c r="BS32" s="274"/>
      <c r="BT32" s="274"/>
      <c r="BU32" s="274"/>
      <c r="BV32" s="274"/>
      <c r="BW32" s="274"/>
      <c r="BX32" s="274"/>
      <c r="BY32" s="274"/>
      <c r="BZ32" s="274"/>
      <c r="CA32" s="274"/>
      <c r="CB32" s="274"/>
      <c r="CC32" s="274"/>
      <c r="CD32" s="274"/>
      <c r="CE32" s="274"/>
      <c r="CF32" s="274"/>
      <c r="CG32" s="274"/>
    </row>
    <row r="33" spans="1:85">
      <c r="A33" s="274"/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274"/>
      <c r="BH33" s="274"/>
      <c r="BI33" s="274"/>
      <c r="BJ33" s="274"/>
      <c r="BK33" s="274"/>
      <c r="BL33" s="274"/>
      <c r="BM33" s="274"/>
      <c r="BN33" s="274"/>
      <c r="BO33" s="274"/>
      <c r="BP33" s="274"/>
      <c r="BQ33" s="274"/>
      <c r="BR33" s="274"/>
      <c r="BS33" s="274"/>
      <c r="BT33" s="274"/>
      <c r="BU33" s="274"/>
      <c r="BV33" s="274"/>
      <c r="BW33" s="274"/>
      <c r="BX33" s="274"/>
      <c r="BY33" s="274"/>
      <c r="BZ33" s="274"/>
      <c r="CA33" s="274"/>
      <c r="CB33" s="274"/>
      <c r="CC33" s="274"/>
      <c r="CD33" s="274"/>
      <c r="CE33" s="274"/>
      <c r="CF33" s="274"/>
      <c r="CG33" s="274"/>
    </row>
    <row r="34" spans="1:85">
      <c r="A34" s="274"/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BI34" s="274"/>
      <c r="BJ34" s="274"/>
      <c r="BK34" s="274"/>
      <c r="BL34" s="274"/>
      <c r="BM34" s="274"/>
      <c r="BN34" s="274"/>
      <c r="BO34" s="274"/>
      <c r="BP34" s="274"/>
      <c r="BQ34" s="274"/>
      <c r="BR34" s="274"/>
      <c r="BS34" s="274"/>
      <c r="BT34" s="274"/>
      <c r="BU34" s="274"/>
      <c r="BV34" s="274"/>
      <c r="BW34" s="274"/>
      <c r="BX34" s="274"/>
      <c r="BY34" s="274"/>
      <c r="BZ34" s="274"/>
      <c r="CA34" s="274"/>
      <c r="CB34" s="274"/>
      <c r="CC34" s="274"/>
      <c r="CD34" s="274"/>
      <c r="CE34" s="274"/>
      <c r="CF34" s="274"/>
      <c r="CG34" s="274"/>
    </row>
    <row r="35" spans="1:85">
      <c r="A35" s="274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  <c r="BJ35" s="274"/>
      <c r="BK35" s="274"/>
      <c r="BL35" s="274"/>
      <c r="BM35" s="274"/>
      <c r="BN35" s="274"/>
      <c r="BO35" s="274"/>
      <c r="BP35" s="274"/>
      <c r="BQ35" s="274"/>
      <c r="BR35" s="274"/>
      <c r="BS35" s="274"/>
      <c r="BT35" s="274"/>
      <c r="BU35" s="274"/>
      <c r="BV35" s="274"/>
      <c r="BW35" s="274"/>
      <c r="BX35" s="274"/>
      <c r="BY35" s="274"/>
      <c r="BZ35" s="274"/>
      <c r="CA35" s="274"/>
      <c r="CB35" s="274"/>
      <c r="CC35" s="274"/>
      <c r="CD35" s="274"/>
      <c r="CE35" s="274"/>
      <c r="CF35" s="274"/>
      <c r="CG35" s="274"/>
    </row>
    <row r="36" spans="1:85">
      <c r="A36" s="274"/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274"/>
      <c r="BP36" s="274"/>
      <c r="BQ36" s="274"/>
      <c r="BR36" s="274"/>
      <c r="BS36" s="274"/>
      <c r="BT36" s="274"/>
      <c r="BU36" s="274"/>
      <c r="BV36" s="274"/>
      <c r="BW36" s="274"/>
      <c r="BX36" s="274"/>
      <c r="BY36" s="274"/>
      <c r="BZ36" s="274"/>
      <c r="CA36" s="274"/>
      <c r="CB36" s="274"/>
      <c r="CC36" s="274"/>
      <c r="CD36" s="274"/>
      <c r="CE36" s="274"/>
      <c r="CF36" s="274"/>
      <c r="CG36" s="274"/>
    </row>
    <row r="37" spans="1:85">
      <c r="A37" s="274"/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B37" s="274"/>
      <c r="BC37" s="274"/>
      <c r="BD37" s="274"/>
      <c r="BE37" s="274"/>
      <c r="BF37" s="274"/>
      <c r="BG37" s="274"/>
      <c r="BH37" s="274"/>
      <c r="BI37" s="274"/>
      <c r="BJ37" s="274"/>
      <c r="BK37" s="274"/>
      <c r="BL37" s="274"/>
      <c r="BM37" s="274"/>
      <c r="BN37" s="274"/>
      <c r="BO37" s="274"/>
      <c r="BP37" s="274"/>
      <c r="BQ37" s="274"/>
      <c r="BR37" s="274"/>
      <c r="BS37" s="274"/>
      <c r="BT37" s="274"/>
      <c r="BU37" s="274"/>
      <c r="BV37" s="274"/>
      <c r="BW37" s="274"/>
      <c r="BX37" s="274"/>
      <c r="BY37" s="274"/>
      <c r="BZ37" s="274"/>
      <c r="CA37" s="274"/>
      <c r="CB37" s="274"/>
      <c r="CC37" s="274"/>
      <c r="CD37" s="274"/>
      <c r="CE37" s="274"/>
      <c r="CF37" s="274"/>
      <c r="CG37" s="274"/>
    </row>
    <row r="38" spans="1:85">
      <c r="A38" s="274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274"/>
      <c r="AX38" s="274"/>
      <c r="AY38" s="274"/>
      <c r="AZ38" s="274"/>
      <c r="BA38" s="274"/>
      <c r="BB38" s="274"/>
      <c r="BC38" s="274"/>
      <c r="BD38" s="274"/>
      <c r="BE38" s="274"/>
      <c r="BF38" s="274"/>
      <c r="BG38" s="274"/>
      <c r="BH38" s="274"/>
      <c r="BI38" s="274"/>
      <c r="BJ38" s="274"/>
      <c r="BK38" s="274"/>
      <c r="BL38" s="274"/>
      <c r="BM38" s="274"/>
      <c r="BN38" s="274"/>
      <c r="BO38" s="274"/>
      <c r="BP38" s="274"/>
      <c r="BQ38" s="274"/>
      <c r="BR38" s="274"/>
      <c r="BS38" s="274"/>
      <c r="BT38" s="274"/>
      <c r="BU38" s="274"/>
      <c r="BV38" s="274"/>
      <c r="BW38" s="274"/>
      <c r="BX38" s="274"/>
      <c r="BY38" s="274"/>
      <c r="BZ38" s="274"/>
      <c r="CA38" s="274"/>
      <c r="CB38" s="274"/>
      <c r="CC38" s="274"/>
      <c r="CD38" s="274"/>
      <c r="CE38" s="274"/>
      <c r="CF38" s="274"/>
      <c r="CG38" s="274"/>
    </row>
    <row r="39" spans="1:85">
      <c r="A39" s="274"/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  <c r="BF39" s="274"/>
      <c r="BG39" s="274"/>
      <c r="BH39" s="274"/>
      <c r="BI39" s="274"/>
      <c r="BJ39" s="274"/>
      <c r="BK39" s="274"/>
      <c r="BL39" s="274"/>
      <c r="BM39" s="274"/>
      <c r="BN39" s="274"/>
      <c r="BO39" s="274"/>
      <c r="BP39" s="274"/>
      <c r="BQ39" s="274"/>
      <c r="BR39" s="274"/>
      <c r="BS39" s="274"/>
      <c r="BT39" s="274"/>
      <c r="BU39" s="274"/>
      <c r="BV39" s="274"/>
      <c r="BW39" s="274"/>
      <c r="BX39" s="274"/>
      <c r="BY39" s="274"/>
      <c r="BZ39" s="274"/>
      <c r="CA39" s="274"/>
      <c r="CB39" s="274"/>
      <c r="CC39" s="274"/>
      <c r="CD39" s="274"/>
      <c r="CE39" s="274"/>
      <c r="CF39" s="274"/>
      <c r="CG39" s="274"/>
    </row>
    <row r="40" spans="1:85">
      <c r="A40" s="274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</row>
    <row r="41" spans="1:85">
      <c r="A41" s="274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4"/>
      <c r="BI41" s="274"/>
      <c r="BJ41" s="274"/>
      <c r="BK41" s="274"/>
      <c r="BL41" s="274"/>
      <c r="BM41" s="274"/>
      <c r="BN41" s="274"/>
      <c r="BO41" s="274"/>
      <c r="BP41" s="274"/>
      <c r="BQ41" s="274"/>
      <c r="BR41" s="274"/>
      <c r="BS41" s="274"/>
      <c r="BT41" s="274"/>
      <c r="BU41" s="274"/>
      <c r="BV41" s="274"/>
      <c r="BW41" s="274"/>
      <c r="BX41" s="274"/>
      <c r="BY41" s="274"/>
      <c r="BZ41" s="274"/>
      <c r="CA41" s="274"/>
      <c r="CB41" s="274"/>
      <c r="CC41" s="274"/>
      <c r="CD41" s="274"/>
      <c r="CE41" s="274"/>
      <c r="CF41" s="274"/>
      <c r="CG41" s="274"/>
    </row>
    <row r="42" spans="1:85">
      <c r="A42" s="274"/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4"/>
      <c r="BH42" s="274"/>
      <c r="BI42" s="274"/>
      <c r="BJ42" s="274"/>
      <c r="BK42" s="274"/>
      <c r="BL42" s="274"/>
      <c r="BM42" s="274"/>
      <c r="BN42" s="274"/>
      <c r="BO42" s="274"/>
      <c r="BP42" s="274"/>
      <c r="BQ42" s="274"/>
      <c r="BR42" s="274"/>
      <c r="BS42" s="274"/>
      <c r="BT42" s="274"/>
      <c r="BU42" s="274"/>
      <c r="BV42" s="274"/>
      <c r="BW42" s="274"/>
      <c r="BX42" s="274"/>
      <c r="BY42" s="274"/>
      <c r="BZ42" s="274"/>
      <c r="CA42" s="274"/>
      <c r="CB42" s="274"/>
      <c r="CC42" s="274"/>
      <c r="CD42" s="274"/>
      <c r="CE42" s="274"/>
      <c r="CF42" s="274"/>
      <c r="CG42" s="274"/>
    </row>
    <row r="43" spans="1:85">
      <c r="A43" s="274"/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  <c r="BJ43" s="274"/>
      <c r="BK43" s="274"/>
      <c r="BL43" s="274"/>
      <c r="BM43" s="274"/>
      <c r="BN43" s="274"/>
      <c r="BO43" s="274"/>
      <c r="BP43" s="274"/>
      <c r="BQ43" s="274"/>
      <c r="BR43" s="274"/>
      <c r="BS43" s="274"/>
      <c r="BT43" s="274"/>
      <c r="BU43" s="274"/>
      <c r="BV43" s="274"/>
      <c r="BW43" s="274"/>
      <c r="BX43" s="274"/>
      <c r="BY43" s="274"/>
      <c r="BZ43" s="274"/>
      <c r="CA43" s="274"/>
      <c r="CB43" s="274"/>
      <c r="CC43" s="274"/>
      <c r="CD43" s="274"/>
      <c r="CE43" s="274"/>
      <c r="CF43" s="274"/>
      <c r="CG43" s="274"/>
    </row>
    <row r="44" spans="1:85">
      <c r="A44" s="274"/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4"/>
      <c r="BE44" s="274"/>
      <c r="BF44" s="274"/>
      <c r="BG44" s="274"/>
      <c r="BH44" s="274"/>
      <c r="BI44" s="274"/>
      <c r="BJ44" s="274"/>
      <c r="BK44" s="274"/>
      <c r="BL44" s="274"/>
      <c r="BM44" s="274"/>
      <c r="BN44" s="274"/>
      <c r="BO44" s="274"/>
      <c r="BP44" s="274"/>
      <c r="BQ44" s="274"/>
      <c r="BR44" s="274"/>
      <c r="BS44" s="274"/>
      <c r="BT44" s="274"/>
      <c r="BU44" s="274"/>
      <c r="BV44" s="274"/>
      <c r="BW44" s="274"/>
      <c r="BX44" s="274"/>
      <c r="BY44" s="274"/>
      <c r="BZ44" s="274"/>
      <c r="CA44" s="274"/>
      <c r="CB44" s="274"/>
      <c r="CC44" s="274"/>
      <c r="CD44" s="274"/>
      <c r="CE44" s="274"/>
      <c r="CF44" s="274"/>
      <c r="CG44" s="274"/>
    </row>
    <row r="45" spans="1:85">
      <c r="A45" s="274"/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74"/>
      <c r="AY45" s="274"/>
      <c r="AZ45" s="274"/>
      <c r="BA45" s="274"/>
      <c r="BB45" s="274"/>
      <c r="BC45" s="274"/>
      <c r="BD45" s="274"/>
      <c r="BE45" s="274"/>
      <c r="BF45" s="274"/>
      <c r="BG45" s="274"/>
      <c r="BH45" s="274"/>
      <c r="BI45" s="274"/>
      <c r="BJ45" s="274"/>
      <c r="BK45" s="274"/>
      <c r="BL45" s="274"/>
      <c r="BM45" s="274"/>
      <c r="BN45" s="274"/>
      <c r="BO45" s="274"/>
      <c r="BP45" s="274"/>
      <c r="BQ45" s="274"/>
      <c r="BR45" s="274"/>
      <c r="BS45" s="274"/>
      <c r="BT45" s="274"/>
      <c r="BU45" s="274"/>
      <c r="BV45" s="274"/>
      <c r="BW45" s="274"/>
      <c r="BX45" s="274"/>
      <c r="BY45" s="274"/>
      <c r="BZ45" s="274"/>
      <c r="CA45" s="274"/>
      <c r="CB45" s="274"/>
      <c r="CC45" s="274"/>
      <c r="CD45" s="274"/>
      <c r="CE45" s="274"/>
      <c r="CF45" s="274"/>
      <c r="CG45" s="274"/>
    </row>
    <row r="46" spans="1:85">
      <c r="A46" s="274"/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4"/>
      <c r="BV46" s="274"/>
      <c r="BW46" s="274"/>
      <c r="BX46" s="274"/>
      <c r="BY46" s="274"/>
      <c r="BZ46" s="274"/>
      <c r="CA46" s="274"/>
      <c r="CB46" s="274"/>
      <c r="CC46" s="274"/>
      <c r="CD46" s="274"/>
      <c r="CE46" s="274"/>
      <c r="CF46" s="274"/>
      <c r="CG46" s="274"/>
    </row>
    <row r="47" spans="1:85">
      <c r="A47" s="274"/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4"/>
      <c r="BQ47" s="274"/>
      <c r="BR47" s="274"/>
      <c r="BS47" s="274"/>
      <c r="BT47" s="274"/>
      <c r="BU47" s="274"/>
      <c r="BV47" s="274"/>
      <c r="BW47" s="274"/>
      <c r="BX47" s="274"/>
      <c r="BY47" s="274"/>
      <c r="BZ47" s="274"/>
      <c r="CA47" s="274"/>
      <c r="CB47" s="274"/>
      <c r="CC47" s="274"/>
      <c r="CD47" s="274"/>
      <c r="CE47" s="274"/>
      <c r="CF47" s="274"/>
      <c r="CG47" s="274"/>
    </row>
    <row r="48" spans="1:85">
      <c r="A48" s="274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4"/>
      <c r="BQ48" s="274"/>
      <c r="BR48" s="274"/>
      <c r="BS48" s="274"/>
      <c r="BT48" s="274"/>
      <c r="BU48" s="274"/>
      <c r="BV48" s="274"/>
      <c r="BW48" s="274"/>
      <c r="BX48" s="274"/>
      <c r="BY48" s="274"/>
      <c r="BZ48" s="274"/>
      <c r="CA48" s="274"/>
      <c r="CB48" s="274"/>
      <c r="CC48" s="274"/>
      <c r="CD48" s="274"/>
      <c r="CE48" s="274"/>
      <c r="CF48" s="274"/>
      <c r="CG48" s="274"/>
    </row>
    <row r="49" spans="1:85">
      <c r="A49" s="274"/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4"/>
      <c r="BQ49" s="274"/>
      <c r="BR49" s="274"/>
      <c r="BS49" s="274"/>
      <c r="BT49" s="274"/>
      <c r="BU49" s="274"/>
      <c r="BV49" s="274"/>
      <c r="BW49" s="274"/>
      <c r="BX49" s="274"/>
      <c r="BY49" s="274"/>
      <c r="BZ49" s="274"/>
      <c r="CA49" s="274"/>
      <c r="CB49" s="274"/>
      <c r="CC49" s="274"/>
      <c r="CD49" s="274"/>
      <c r="CE49" s="274"/>
      <c r="CF49" s="274"/>
      <c r="CG49" s="274"/>
    </row>
    <row r="50" spans="1:85">
      <c r="A50" s="274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4"/>
      <c r="BJ50" s="274"/>
      <c r="BK50" s="274"/>
      <c r="BL50" s="274"/>
      <c r="BM50" s="274"/>
      <c r="BN50" s="274"/>
      <c r="BO50" s="274"/>
      <c r="BP50" s="274"/>
      <c r="BQ50" s="274"/>
      <c r="BR50" s="274"/>
      <c r="BS50" s="274"/>
      <c r="BT50" s="274"/>
      <c r="BU50" s="274"/>
      <c r="BV50" s="274"/>
      <c r="BW50" s="274"/>
      <c r="BX50" s="274"/>
      <c r="BY50" s="274"/>
      <c r="BZ50" s="274"/>
      <c r="CA50" s="274"/>
      <c r="CB50" s="274"/>
      <c r="CC50" s="274"/>
      <c r="CD50" s="274"/>
      <c r="CE50" s="274"/>
      <c r="CF50" s="274"/>
      <c r="CG50" s="274"/>
    </row>
    <row r="51" spans="1:85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  <c r="BG51" s="274"/>
      <c r="BH51" s="274"/>
      <c r="BI51" s="274"/>
      <c r="BJ51" s="274"/>
      <c r="BK51" s="274"/>
      <c r="BL51" s="274"/>
      <c r="BM51" s="274"/>
      <c r="BN51" s="274"/>
      <c r="BO51" s="274"/>
      <c r="BP51" s="274"/>
      <c r="BQ51" s="274"/>
      <c r="BR51" s="274"/>
      <c r="BS51" s="274"/>
      <c r="BT51" s="274"/>
      <c r="BU51" s="274"/>
      <c r="BV51" s="274"/>
      <c r="BW51" s="274"/>
      <c r="BX51" s="274"/>
      <c r="BY51" s="274"/>
      <c r="BZ51" s="274"/>
      <c r="CA51" s="274"/>
      <c r="CB51" s="274"/>
      <c r="CC51" s="274"/>
      <c r="CD51" s="274"/>
      <c r="CE51" s="274"/>
      <c r="CF51" s="274"/>
      <c r="CG51" s="274"/>
    </row>
    <row r="52" spans="1:85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</row>
    <row r="53" spans="1:85">
      <c r="A53" s="274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  <c r="BI53" s="274"/>
      <c r="BJ53" s="274"/>
      <c r="BK53" s="274"/>
      <c r="BL53" s="274"/>
      <c r="BM53" s="274"/>
      <c r="BN53" s="274"/>
      <c r="BO53" s="274"/>
      <c r="BP53" s="274"/>
      <c r="BQ53" s="274"/>
      <c r="BR53" s="274"/>
      <c r="BS53" s="274"/>
      <c r="BT53" s="274"/>
      <c r="BU53" s="274"/>
      <c r="BV53" s="274"/>
      <c r="BW53" s="274"/>
      <c r="BX53" s="274"/>
      <c r="BY53" s="274"/>
      <c r="BZ53" s="274"/>
      <c r="CA53" s="274"/>
      <c r="CB53" s="274"/>
      <c r="CC53" s="274"/>
      <c r="CD53" s="274"/>
      <c r="CE53" s="274"/>
      <c r="CF53" s="274"/>
      <c r="CG53" s="274"/>
    </row>
    <row r="54" spans="1:85">
      <c r="A54" s="274"/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4"/>
      <c r="BF54" s="274"/>
      <c r="BG54" s="274"/>
      <c r="BH54" s="274"/>
      <c r="BI54" s="274"/>
      <c r="BJ54" s="274"/>
      <c r="BK54" s="274"/>
      <c r="BL54" s="274"/>
      <c r="BM54" s="274"/>
      <c r="BN54" s="274"/>
      <c r="BO54" s="274"/>
      <c r="BP54" s="274"/>
      <c r="BQ54" s="274"/>
      <c r="BR54" s="274"/>
      <c r="BS54" s="274"/>
      <c r="BT54" s="274"/>
      <c r="BU54" s="274"/>
      <c r="BV54" s="274"/>
      <c r="BW54" s="274"/>
      <c r="BX54" s="274"/>
      <c r="BY54" s="274"/>
      <c r="BZ54" s="274"/>
      <c r="CA54" s="274"/>
      <c r="CB54" s="274"/>
      <c r="CC54" s="274"/>
      <c r="CD54" s="274"/>
      <c r="CE54" s="274"/>
      <c r="CF54" s="274"/>
      <c r="CG54" s="274"/>
    </row>
    <row r="55" spans="1:85">
      <c r="A55" s="274"/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274"/>
      <c r="AW55" s="274"/>
      <c r="AX55" s="274"/>
      <c r="AY55" s="274"/>
      <c r="AZ55" s="274"/>
      <c r="BA55" s="274"/>
      <c r="BB55" s="274"/>
      <c r="BC55" s="274"/>
      <c r="BD55" s="274"/>
      <c r="BE55" s="274"/>
      <c r="BF55" s="274"/>
      <c r="BG55" s="274"/>
      <c r="BH55" s="274"/>
      <c r="BI55" s="274"/>
      <c r="BJ55" s="274"/>
      <c r="BK55" s="274"/>
      <c r="BL55" s="274"/>
      <c r="BM55" s="274"/>
      <c r="BN55" s="274"/>
      <c r="BO55" s="274"/>
      <c r="BP55" s="274"/>
      <c r="BQ55" s="274"/>
      <c r="BR55" s="274"/>
      <c r="BS55" s="274"/>
      <c r="BT55" s="274"/>
      <c r="BU55" s="274"/>
      <c r="BV55" s="274"/>
      <c r="BW55" s="274"/>
      <c r="BX55" s="274"/>
      <c r="BY55" s="274"/>
      <c r="BZ55" s="274"/>
      <c r="CA55" s="274"/>
      <c r="CB55" s="274"/>
      <c r="CC55" s="274"/>
      <c r="CD55" s="274"/>
      <c r="CE55" s="274"/>
      <c r="CF55" s="274"/>
      <c r="CG55" s="274"/>
    </row>
    <row r="56" spans="1:85">
      <c r="A56" s="274"/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4"/>
      <c r="AS56" s="274"/>
      <c r="AT56" s="274"/>
      <c r="AU56" s="274"/>
      <c r="AV56" s="274"/>
      <c r="AW56" s="274"/>
      <c r="AX56" s="274"/>
      <c r="AY56" s="274"/>
      <c r="AZ56" s="274"/>
      <c r="BA56" s="274"/>
      <c r="BB56" s="274"/>
      <c r="BC56" s="274"/>
      <c r="BD56" s="274"/>
      <c r="BE56" s="274"/>
      <c r="BF56" s="274"/>
      <c r="BG56" s="274"/>
      <c r="BH56" s="274"/>
      <c r="BI56" s="274"/>
      <c r="BJ56" s="274"/>
      <c r="BK56" s="274"/>
      <c r="BL56" s="274"/>
      <c r="BM56" s="274"/>
      <c r="BN56" s="274"/>
      <c r="BO56" s="274"/>
      <c r="BP56" s="274"/>
      <c r="BQ56" s="274"/>
      <c r="BR56" s="274"/>
      <c r="BS56" s="274"/>
      <c r="BT56" s="274"/>
      <c r="BU56" s="274"/>
      <c r="BV56" s="274"/>
      <c r="BW56" s="274"/>
      <c r="BX56" s="274"/>
      <c r="BY56" s="274"/>
      <c r="BZ56" s="274"/>
      <c r="CA56" s="274"/>
      <c r="CB56" s="274"/>
      <c r="CC56" s="274"/>
      <c r="CD56" s="274"/>
      <c r="CE56" s="274"/>
      <c r="CF56" s="274"/>
      <c r="CG56" s="274"/>
    </row>
    <row r="57" spans="1:85">
      <c r="A57" s="274"/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4"/>
      <c r="BF57" s="274"/>
      <c r="BG57" s="274"/>
      <c r="BH57" s="274"/>
      <c r="BI57" s="274"/>
      <c r="BJ57" s="274"/>
      <c r="BK57" s="274"/>
      <c r="BL57" s="274"/>
      <c r="BM57" s="274"/>
      <c r="BN57" s="274"/>
      <c r="BO57" s="274"/>
      <c r="BP57" s="274"/>
      <c r="BQ57" s="274"/>
      <c r="BR57" s="274"/>
      <c r="BS57" s="274"/>
      <c r="BT57" s="274"/>
      <c r="BU57" s="274"/>
      <c r="BV57" s="274"/>
      <c r="BW57" s="274"/>
      <c r="BX57" s="274"/>
      <c r="BY57" s="274"/>
      <c r="BZ57" s="274"/>
      <c r="CA57" s="274"/>
      <c r="CB57" s="274"/>
      <c r="CC57" s="274"/>
      <c r="CD57" s="274"/>
      <c r="CE57" s="274"/>
      <c r="CF57" s="274"/>
      <c r="CG57" s="274"/>
    </row>
    <row r="58" spans="1:85">
      <c r="A58" s="274"/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  <c r="AS58" s="274"/>
      <c r="AT58" s="274"/>
      <c r="AU58" s="274"/>
      <c r="AV58" s="274"/>
      <c r="AW58" s="274"/>
      <c r="AX58" s="274"/>
      <c r="AY58" s="274"/>
      <c r="AZ58" s="274"/>
      <c r="BA58" s="274"/>
      <c r="BB58" s="274"/>
      <c r="BC58" s="274"/>
      <c r="BD58" s="274"/>
      <c r="BE58" s="274"/>
      <c r="BF58" s="274"/>
      <c r="BG58" s="274"/>
      <c r="BH58" s="274"/>
      <c r="BI58" s="274"/>
      <c r="BJ58" s="274"/>
      <c r="BK58" s="274"/>
      <c r="BL58" s="274"/>
      <c r="BM58" s="274"/>
      <c r="BN58" s="274"/>
      <c r="BO58" s="274"/>
      <c r="BP58" s="274"/>
      <c r="BQ58" s="274"/>
      <c r="BR58" s="274"/>
      <c r="BS58" s="274"/>
      <c r="BT58" s="274"/>
      <c r="BU58" s="274"/>
      <c r="BV58" s="274"/>
      <c r="BW58" s="274"/>
      <c r="BX58" s="274"/>
      <c r="BY58" s="274"/>
      <c r="BZ58" s="274"/>
      <c r="CA58" s="274"/>
      <c r="CB58" s="274"/>
      <c r="CC58" s="274"/>
      <c r="CD58" s="274"/>
      <c r="CE58" s="274"/>
      <c r="CF58" s="274"/>
      <c r="CG58" s="274"/>
    </row>
    <row r="59" spans="1:85">
      <c r="A59" s="274"/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  <c r="BG59" s="274"/>
      <c r="BH59" s="274"/>
      <c r="BI59" s="274"/>
      <c r="BJ59" s="274"/>
      <c r="BK59" s="274"/>
      <c r="BL59" s="274"/>
      <c r="BM59" s="274"/>
      <c r="BN59" s="274"/>
      <c r="BO59" s="274"/>
      <c r="BP59" s="274"/>
      <c r="BQ59" s="274"/>
      <c r="BR59" s="274"/>
      <c r="BS59" s="274"/>
      <c r="BT59" s="274"/>
      <c r="BU59" s="274"/>
      <c r="BV59" s="274"/>
      <c r="BW59" s="274"/>
      <c r="BX59" s="274"/>
      <c r="BY59" s="274"/>
      <c r="BZ59" s="274"/>
      <c r="CA59" s="274"/>
      <c r="CB59" s="274"/>
      <c r="CC59" s="274"/>
      <c r="CD59" s="274"/>
      <c r="CE59" s="274"/>
      <c r="CF59" s="274"/>
      <c r="CG59" s="274"/>
    </row>
    <row r="60" spans="1:85">
      <c r="A60" s="274"/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</row>
    <row r="61" spans="1:85">
      <c r="A61" s="274"/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4"/>
      <c r="BB61" s="274"/>
      <c r="BC61" s="274"/>
      <c r="BD61" s="274"/>
      <c r="BE61" s="274"/>
      <c r="BF61" s="274"/>
      <c r="BG61" s="274"/>
      <c r="BH61" s="274"/>
      <c r="BI61" s="274"/>
      <c r="BJ61" s="274"/>
      <c r="BK61" s="274"/>
      <c r="BL61" s="274"/>
      <c r="BM61" s="274"/>
      <c r="BN61" s="274"/>
      <c r="BO61" s="274"/>
      <c r="BP61" s="274"/>
      <c r="BQ61" s="274"/>
      <c r="BR61" s="274"/>
      <c r="BS61" s="274"/>
      <c r="BT61" s="274"/>
      <c r="BU61" s="274"/>
      <c r="BV61" s="274"/>
      <c r="BW61" s="274"/>
      <c r="BX61" s="274"/>
      <c r="BY61" s="274"/>
      <c r="BZ61" s="274"/>
      <c r="CA61" s="274"/>
      <c r="CB61" s="274"/>
      <c r="CC61" s="274"/>
      <c r="CD61" s="274"/>
      <c r="CE61" s="274"/>
      <c r="CF61" s="274"/>
      <c r="CG61" s="274"/>
    </row>
    <row r="62" spans="1:85">
      <c r="A62" s="274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  <c r="BG62" s="274"/>
      <c r="BH62" s="274"/>
      <c r="BI62" s="274"/>
      <c r="BJ62" s="274"/>
      <c r="BK62" s="274"/>
      <c r="BL62" s="274"/>
      <c r="BM62" s="274"/>
      <c r="BN62" s="274"/>
      <c r="BO62" s="274"/>
      <c r="BP62" s="274"/>
      <c r="BQ62" s="274"/>
      <c r="BR62" s="274"/>
      <c r="BS62" s="274"/>
      <c r="BT62" s="274"/>
      <c r="BU62" s="274"/>
      <c r="BV62" s="274"/>
      <c r="BW62" s="274"/>
      <c r="BX62" s="274"/>
      <c r="BY62" s="274"/>
      <c r="BZ62" s="274"/>
      <c r="CA62" s="274"/>
      <c r="CB62" s="274"/>
      <c r="CC62" s="274"/>
      <c r="CD62" s="274"/>
      <c r="CE62" s="274"/>
      <c r="CF62" s="274"/>
      <c r="CG62" s="274"/>
    </row>
    <row r="63" spans="1:85">
      <c r="A63" s="274"/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4"/>
      <c r="AT63" s="274"/>
      <c r="AU63" s="274"/>
      <c r="AV63" s="274"/>
      <c r="AW63" s="274"/>
      <c r="AX63" s="274"/>
      <c r="AY63" s="274"/>
      <c r="AZ63" s="274"/>
      <c r="BA63" s="274"/>
      <c r="BB63" s="274"/>
      <c r="BC63" s="274"/>
      <c r="BD63" s="274"/>
      <c r="BE63" s="274"/>
      <c r="BF63" s="274"/>
      <c r="BG63" s="274"/>
      <c r="BH63" s="274"/>
      <c r="BI63" s="274"/>
      <c r="BJ63" s="274"/>
      <c r="BK63" s="274"/>
      <c r="BL63" s="274"/>
      <c r="BM63" s="274"/>
      <c r="BN63" s="274"/>
      <c r="BO63" s="274"/>
      <c r="BP63" s="274"/>
      <c r="BQ63" s="274"/>
      <c r="BR63" s="274"/>
      <c r="BS63" s="274"/>
      <c r="BT63" s="274"/>
      <c r="BU63" s="274"/>
      <c r="BV63" s="274"/>
      <c r="BW63" s="274"/>
      <c r="BX63" s="274"/>
      <c r="BY63" s="274"/>
      <c r="BZ63" s="274"/>
      <c r="CA63" s="274"/>
      <c r="CB63" s="274"/>
      <c r="CC63" s="274"/>
      <c r="CD63" s="274"/>
      <c r="CE63" s="274"/>
      <c r="CF63" s="274"/>
      <c r="CG63" s="274"/>
    </row>
    <row r="64" spans="1:85">
      <c r="A64" s="274"/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4"/>
      <c r="AT64" s="274"/>
      <c r="AU64" s="274"/>
      <c r="AV64" s="274"/>
      <c r="AW64" s="274"/>
      <c r="AX64" s="274"/>
      <c r="AY64" s="274"/>
      <c r="AZ64" s="274"/>
      <c r="BA64" s="274"/>
      <c r="BB64" s="274"/>
      <c r="BC64" s="274"/>
      <c r="BD64" s="274"/>
      <c r="BE64" s="274"/>
      <c r="BF64" s="274"/>
      <c r="BG64" s="274"/>
      <c r="BH64" s="274"/>
      <c r="BI64" s="274"/>
      <c r="BJ64" s="274"/>
      <c r="BK64" s="274"/>
      <c r="BL64" s="274"/>
      <c r="BM64" s="274"/>
      <c r="BN64" s="274"/>
      <c r="BO64" s="274"/>
      <c r="BP64" s="274"/>
      <c r="BQ64" s="274"/>
      <c r="BR64" s="274"/>
      <c r="BS64" s="274"/>
      <c r="BT64" s="274"/>
      <c r="BU64" s="274"/>
      <c r="BV64" s="274"/>
      <c r="BW64" s="274"/>
      <c r="BX64" s="274"/>
      <c r="BY64" s="274"/>
      <c r="BZ64" s="274"/>
      <c r="CA64" s="274"/>
      <c r="CB64" s="274"/>
      <c r="CC64" s="274"/>
      <c r="CD64" s="274"/>
      <c r="CE64" s="274"/>
      <c r="CF64" s="274"/>
      <c r="CG64" s="274"/>
    </row>
    <row r="65" spans="1:85">
      <c r="A65" s="274"/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  <c r="AK65" s="274"/>
      <c r="AL65" s="274"/>
      <c r="AM65" s="274"/>
      <c r="AN65" s="274"/>
      <c r="AO65" s="274"/>
      <c r="AP65" s="274"/>
      <c r="AQ65" s="274"/>
      <c r="AR65" s="274"/>
      <c r="AS65" s="274"/>
      <c r="AT65" s="274"/>
      <c r="AU65" s="274"/>
      <c r="AV65" s="274"/>
      <c r="AW65" s="274"/>
      <c r="AX65" s="274"/>
      <c r="AY65" s="274"/>
      <c r="AZ65" s="274"/>
      <c r="BA65" s="274"/>
      <c r="BB65" s="274"/>
      <c r="BC65" s="274"/>
      <c r="BD65" s="274"/>
      <c r="BE65" s="274"/>
      <c r="BF65" s="274"/>
      <c r="BG65" s="274"/>
      <c r="BH65" s="274"/>
      <c r="BI65" s="274"/>
      <c r="BJ65" s="274"/>
      <c r="BK65" s="274"/>
      <c r="BL65" s="274"/>
      <c r="BM65" s="274"/>
      <c r="BN65" s="274"/>
      <c r="BO65" s="274"/>
      <c r="BP65" s="274"/>
      <c r="BQ65" s="274"/>
      <c r="BR65" s="274"/>
      <c r="BS65" s="274"/>
      <c r="BT65" s="274"/>
      <c r="BU65" s="274"/>
      <c r="BV65" s="274"/>
      <c r="BW65" s="274"/>
      <c r="BX65" s="274"/>
      <c r="BY65" s="274"/>
      <c r="BZ65" s="274"/>
      <c r="CA65" s="274"/>
      <c r="CB65" s="274"/>
      <c r="CC65" s="274"/>
      <c r="CD65" s="274"/>
      <c r="CE65" s="274"/>
      <c r="CF65" s="274"/>
      <c r="CG65" s="274"/>
    </row>
    <row r="66" spans="1:85">
      <c r="A66" s="274"/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/>
      <c r="AT66" s="274"/>
      <c r="AU66" s="274"/>
      <c r="AV66" s="274"/>
      <c r="AW66" s="274"/>
      <c r="AX66" s="274"/>
      <c r="AY66" s="274"/>
      <c r="AZ66" s="274"/>
      <c r="BA66" s="274"/>
      <c r="BB66" s="274"/>
      <c r="BC66" s="274"/>
      <c r="BD66" s="274"/>
      <c r="BE66" s="274"/>
      <c r="BF66" s="274"/>
      <c r="BG66" s="274"/>
      <c r="BH66" s="274"/>
      <c r="BI66" s="274"/>
      <c r="BJ66" s="274"/>
      <c r="BK66" s="274"/>
      <c r="BL66" s="274"/>
      <c r="BM66" s="274"/>
      <c r="BN66" s="274"/>
      <c r="BO66" s="274"/>
      <c r="BP66" s="274"/>
      <c r="BQ66" s="274"/>
      <c r="BR66" s="274"/>
      <c r="BS66" s="274"/>
      <c r="BT66" s="274"/>
      <c r="BU66" s="274"/>
      <c r="BV66" s="274"/>
      <c r="BW66" s="274"/>
      <c r="BX66" s="274"/>
      <c r="BY66" s="274"/>
      <c r="BZ66" s="274"/>
      <c r="CA66" s="274"/>
      <c r="CB66" s="274"/>
      <c r="CC66" s="274"/>
      <c r="CD66" s="274"/>
      <c r="CE66" s="274"/>
      <c r="CF66" s="274"/>
      <c r="CG66" s="274"/>
    </row>
    <row r="67" spans="1:85">
      <c r="A67" s="274"/>
      <c r="B67" s="274"/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4"/>
      <c r="AU67" s="274"/>
      <c r="AV67" s="274"/>
      <c r="AW67" s="274"/>
      <c r="AX67" s="274"/>
      <c r="AY67" s="274"/>
      <c r="AZ67" s="274"/>
      <c r="BA67" s="274"/>
      <c r="BB67" s="274"/>
      <c r="BC67" s="274"/>
      <c r="BD67" s="274"/>
      <c r="BE67" s="274"/>
      <c r="BF67" s="274"/>
      <c r="BG67" s="274"/>
      <c r="BH67" s="274"/>
      <c r="BI67" s="274"/>
      <c r="BJ67" s="274"/>
      <c r="BK67" s="274"/>
      <c r="BL67" s="274"/>
      <c r="BM67" s="274"/>
      <c r="BN67" s="274"/>
      <c r="BO67" s="274"/>
      <c r="BP67" s="274"/>
      <c r="BQ67" s="274"/>
      <c r="BR67" s="274"/>
      <c r="BS67" s="274"/>
      <c r="BT67" s="274"/>
      <c r="BU67" s="274"/>
      <c r="BV67" s="274"/>
      <c r="BW67" s="274"/>
      <c r="BX67" s="274"/>
      <c r="BY67" s="274"/>
      <c r="BZ67" s="274"/>
      <c r="CA67" s="274"/>
      <c r="CB67" s="274"/>
      <c r="CC67" s="274"/>
      <c r="CD67" s="274"/>
      <c r="CE67" s="274"/>
      <c r="CF67" s="274"/>
      <c r="CG67" s="274"/>
    </row>
    <row r="68" spans="1:85">
      <c r="A68" s="274"/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  <c r="AK68" s="274"/>
      <c r="AL68" s="274"/>
      <c r="AM68" s="274"/>
      <c r="AN68" s="274"/>
      <c r="AO68" s="274"/>
      <c r="AP68" s="274"/>
      <c r="AQ68" s="274"/>
      <c r="AR68" s="274"/>
      <c r="AS68" s="274"/>
      <c r="AT68" s="274"/>
      <c r="AU68" s="274"/>
      <c r="AV68" s="274"/>
      <c r="AW68" s="274"/>
      <c r="AX68" s="274"/>
      <c r="AY68" s="274"/>
      <c r="AZ68" s="274"/>
      <c r="BA68" s="274"/>
      <c r="BB68" s="274"/>
      <c r="BC68" s="274"/>
      <c r="BD68" s="274"/>
      <c r="BE68" s="274"/>
      <c r="BF68" s="274"/>
      <c r="BG68" s="274"/>
      <c r="BH68" s="274"/>
      <c r="BI68" s="274"/>
      <c r="BJ68" s="274"/>
      <c r="BK68" s="274"/>
      <c r="BL68" s="274"/>
      <c r="BM68" s="274"/>
      <c r="BN68" s="274"/>
      <c r="BO68" s="274"/>
      <c r="BP68" s="274"/>
      <c r="BQ68" s="274"/>
      <c r="BR68" s="274"/>
      <c r="BS68" s="274"/>
      <c r="BT68" s="274"/>
      <c r="BU68" s="274"/>
      <c r="BV68" s="274"/>
      <c r="BW68" s="274"/>
      <c r="BX68" s="274"/>
      <c r="BY68" s="274"/>
      <c r="BZ68" s="274"/>
      <c r="CA68" s="274"/>
      <c r="CB68" s="274"/>
      <c r="CC68" s="274"/>
      <c r="CD68" s="274"/>
      <c r="CE68" s="274"/>
      <c r="CF68" s="274"/>
      <c r="CG68" s="274"/>
    </row>
    <row r="69" spans="1:85">
      <c r="A69" s="274"/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74"/>
      <c r="AB69" s="274"/>
      <c r="AC69" s="274"/>
      <c r="AD69" s="274"/>
      <c r="AE69" s="274"/>
      <c r="AF69" s="274"/>
      <c r="AG69" s="274"/>
      <c r="AH69" s="274"/>
      <c r="AI69" s="274"/>
      <c r="AJ69" s="274"/>
      <c r="AK69" s="274"/>
      <c r="AL69" s="274"/>
      <c r="AM69" s="274"/>
      <c r="AN69" s="274"/>
      <c r="AO69" s="274"/>
      <c r="AP69" s="274"/>
      <c r="AQ69" s="274"/>
      <c r="AR69" s="274"/>
      <c r="AS69" s="274"/>
      <c r="AT69" s="274"/>
      <c r="AU69" s="274"/>
      <c r="AV69" s="274"/>
      <c r="AW69" s="274"/>
      <c r="AX69" s="274"/>
      <c r="AY69" s="274"/>
      <c r="AZ69" s="274"/>
      <c r="BA69" s="274"/>
      <c r="BB69" s="274"/>
      <c r="BC69" s="274"/>
      <c r="BD69" s="274"/>
      <c r="BE69" s="274"/>
      <c r="BF69" s="274"/>
      <c r="BG69" s="274"/>
      <c r="BH69" s="274"/>
      <c r="BI69" s="274"/>
      <c r="BJ69" s="274"/>
      <c r="BK69" s="274"/>
      <c r="BL69" s="274"/>
      <c r="BM69" s="274"/>
      <c r="BN69" s="274"/>
      <c r="BO69" s="274"/>
      <c r="BP69" s="274"/>
      <c r="BQ69" s="274"/>
      <c r="BR69" s="274"/>
      <c r="BS69" s="274"/>
      <c r="BT69" s="274"/>
      <c r="BU69" s="274"/>
      <c r="BV69" s="274"/>
      <c r="BW69" s="274"/>
      <c r="BX69" s="274"/>
      <c r="BY69" s="274"/>
      <c r="BZ69" s="274"/>
      <c r="CA69" s="274"/>
      <c r="CB69" s="274"/>
      <c r="CC69" s="274"/>
      <c r="CD69" s="274"/>
      <c r="CE69" s="274"/>
      <c r="CF69" s="274"/>
      <c r="CG69" s="274"/>
    </row>
    <row r="70" spans="1:85">
      <c r="A70" s="274"/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274"/>
      <c r="CF70" s="274"/>
      <c r="CG70" s="274"/>
    </row>
    <row r="71" spans="1:85">
      <c r="A71" s="274"/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274"/>
      <c r="CF71" s="274"/>
      <c r="CG71" s="274"/>
    </row>
    <row r="72" spans="1:85">
      <c r="A72" s="274"/>
      <c r="B72" s="27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274"/>
      <c r="CF72" s="274"/>
      <c r="CG72" s="274"/>
    </row>
    <row r="73" spans="1:85">
      <c r="A73" s="274"/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274"/>
      <c r="CF73" s="274"/>
      <c r="CG73" s="274"/>
    </row>
    <row r="74" spans="1:85">
      <c r="A74" s="274"/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274"/>
      <c r="CF74" s="274"/>
      <c r="CG74" s="274"/>
    </row>
    <row r="75" spans="1:85">
      <c r="A75" s="274"/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274"/>
      <c r="CF75" s="274"/>
      <c r="CG75" s="274"/>
    </row>
    <row r="76" spans="1:85">
      <c r="A76" s="274"/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274"/>
      <c r="CF76" s="274"/>
      <c r="CG76" s="274"/>
    </row>
    <row r="77" spans="1:85">
      <c r="A77" s="274"/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274"/>
      <c r="CF77" s="274"/>
      <c r="CG77" s="274"/>
    </row>
    <row r="78" spans="1:85">
      <c r="A78" s="274"/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274"/>
      <c r="CF78" s="274"/>
      <c r="CG78" s="274"/>
    </row>
    <row r="79" spans="1:85">
      <c r="A79" s="274"/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274"/>
      <c r="CF79" s="274"/>
      <c r="CG79" s="274"/>
    </row>
    <row r="80" spans="1:85">
      <c r="A80" s="274"/>
      <c r="B80" s="274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274"/>
      <c r="CF80" s="274"/>
      <c r="CG80" s="274"/>
    </row>
    <row r="81" spans="1:85">
      <c r="A81" s="274"/>
      <c r="B81" s="274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274"/>
      <c r="CF81" s="274"/>
      <c r="CG81" s="274"/>
    </row>
    <row r="82" spans="1:85">
      <c r="A82" s="274"/>
      <c r="B82" s="274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274"/>
      <c r="CF82" s="274"/>
      <c r="CG82" s="274"/>
    </row>
    <row r="83" spans="1:85">
      <c r="A83" s="274"/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  <c r="AE83" s="274"/>
      <c r="AF83" s="274"/>
      <c r="AG83" s="274"/>
      <c r="AH83" s="274"/>
      <c r="AI83" s="274"/>
      <c r="AJ83" s="274"/>
      <c r="AK83" s="274"/>
      <c r="AL83" s="274"/>
      <c r="AM83" s="274"/>
      <c r="AN83" s="274"/>
      <c r="AO83" s="274"/>
      <c r="AP83" s="274"/>
      <c r="AQ83" s="274"/>
      <c r="AR83" s="274"/>
      <c r="AS83" s="274"/>
      <c r="AT83" s="274"/>
      <c r="AU83" s="274"/>
      <c r="AV83" s="274"/>
      <c r="AW83" s="274"/>
      <c r="AX83" s="274"/>
      <c r="AY83" s="274"/>
      <c r="AZ83" s="274"/>
      <c r="BA83" s="274"/>
      <c r="BB83" s="274"/>
      <c r="BC83" s="274"/>
      <c r="BD83" s="274"/>
      <c r="BE83" s="274"/>
      <c r="BF83" s="274"/>
      <c r="BG83" s="274"/>
      <c r="BH83" s="274"/>
      <c r="BI83" s="274"/>
      <c r="BJ83" s="274"/>
      <c r="BK83" s="274"/>
      <c r="BL83" s="274"/>
      <c r="BM83" s="274"/>
      <c r="BN83" s="274"/>
      <c r="BO83" s="274"/>
      <c r="BP83" s="274"/>
      <c r="BQ83" s="274"/>
      <c r="BR83" s="274"/>
      <c r="BS83" s="274"/>
      <c r="BT83" s="274"/>
      <c r="BU83" s="274"/>
      <c r="BV83" s="274"/>
      <c r="BW83" s="274"/>
      <c r="BX83" s="274"/>
      <c r="BY83" s="274"/>
      <c r="BZ83" s="274"/>
      <c r="CA83" s="274"/>
      <c r="CB83" s="274"/>
      <c r="CC83" s="274"/>
      <c r="CD83" s="274"/>
      <c r="CE83" s="274"/>
      <c r="CF83" s="274"/>
      <c r="CG83" s="274"/>
    </row>
    <row r="84" spans="1:85">
      <c r="A84" s="274"/>
      <c r="B84" s="274"/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4"/>
      <c r="Y84" s="274"/>
      <c r="Z84" s="274"/>
      <c r="AA84" s="274"/>
      <c r="AB84" s="274"/>
      <c r="AC84" s="274"/>
      <c r="AD84" s="274"/>
      <c r="AE84" s="274"/>
      <c r="AF84" s="274"/>
      <c r="AG84" s="274"/>
      <c r="AH84" s="274"/>
      <c r="AI84" s="274"/>
      <c r="AJ84" s="274"/>
      <c r="AK84" s="274"/>
      <c r="AL84" s="274"/>
      <c r="AM84" s="274"/>
      <c r="AN84" s="274"/>
      <c r="AO84" s="274"/>
      <c r="AP84" s="274"/>
      <c r="AQ84" s="274"/>
      <c r="AR84" s="274"/>
      <c r="AS84" s="274"/>
      <c r="AT84" s="274"/>
      <c r="AU84" s="274"/>
      <c r="AV84" s="274"/>
      <c r="AW84" s="274"/>
      <c r="AX84" s="274"/>
      <c r="AY84" s="274"/>
      <c r="AZ84" s="274"/>
      <c r="BA84" s="274"/>
      <c r="BB84" s="274"/>
      <c r="BC84" s="274"/>
      <c r="BD84" s="274"/>
      <c r="BE84" s="274"/>
      <c r="BF84" s="274"/>
      <c r="BG84" s="274"/>
      <c r="BH84" s="274"/>
      <c r="BI84" s="274"/>
      <c r="BJ84" s="274"/>
      <c r="BK84" s="274"/>
      <c r="BL84" s="274"/>
      <c r="BM84" s="274"/>
      <c r="BN84" s="274"/>
      <c r="BO84" s="274"/>
      <c r="BP84" s="274"/>
      <c r="BQ84" s="274"/>
      <c r="BR84" s="274"/>
      <c r="BS84" s="274"/>
      <c r="BT84" s="274"/>
      <c r="BU84" s="274"/>
      <c r="BV84" s="274"/>
      <c r="BW84" s="274"/>
      <c r="BX84" s="274"/>
      <c r="BY84" s="274"/>
      <c r="BZ84" s="274"/>
      <c r="CA84" s="274"/>
      <c r="CB84" s="274"/>
      <c r="CC84" s="274"/>
      <c r="CD84" s="274"/>
      <c r="CE84" s="274"/>
      <c r="CF84" s="274"/>
      <c r="CG84" s="274"/>
    </row>
    <row r="85" spans="1:85">
      <c r="A85" s="274"/>
      <c r="B85" s="274"/>
      <c r="C85" s="274"/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P85" s="274"/>
      <c r="AQ85" s="274"/>
      <c r="AR85" s="274"/>
      <c r="AS85" s="274"/>
      <c r="AT85" s="274"/>
      <c r="AU85" s="274"/>
      <c r="AV85" s="274"/>
      <c r="AW85" s="274"/>
      <c r="AX85" s="274"/>
      <c r="AY85" s="274"/>
      <c r="AZ85" s="274"/>
      <c r="BA85" s="274"/>
      <c r="BB85" s="274"/>
      <c r="BC85" s="274"/>
      <c r="BD85" s="274"/>
      <c r="BE85" s="274"/>
      <c r="BF85" s="274"/>
      <c r="BG85" s="274"/>
      <c r="BH85" s="274"/>
      <c r="BI85" s="274"/>
      <c r="BJ85" s="274"/>
      <c r="BK85" s="274"/>
      <c r="BL85" s="274"/>
      <c r="BM85" s="274"/>
      <c r="BN85" s="274"/>
      <c r="BO85" s="274"/>
      <c r="BP85" s="274"/>
      <c r="BQ85" s="274"/>
      <c r="BR85" s="274"/>
      <c r="BS85" s="274"/>
      <c r="BT85" s="274"/>
      <c r="BU85" s="274"/>
      <c r="BV85" s="274"/>
      <c r="BW85" s="274"/>
      <c r="BX85" s="274"/>
      <c r="BY85" s="274"/>
      <c r="BZ85" s="274"/>
      <c r="CA85" s="274"/>
      <c r="CB85" s="274"/>
      <c r="CC85" s="274"/>
      <c r="CD85" s="274"/>
      <c r="CE85" s="274"/>
      <c r="CF85" s="274"/>
      <c r="CG85" s="274"/>
    </row>
    <row r="86" spans="1:85">
      <c r="A86" s="274"/>
      <c r="B86" s="274"/>
      <c r="C86" s="274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  <c r="X86" s="274"/>
      <c r="Y86" s="274"/>
      <c r="Z86" s="274"/>
      <c r="AA86" s="274"/>
      <c r="AB86" s="274"/>
      <c r="AC86" s="274"/>
      <c r="AD86" s="274"/>
      <c r="AE86" s="274"/>
      <c r="AF86" s="274"/>
      <c r="AG86" s="274"/>
      <c r="AH86" s="274"/>
      <c r="AI86" s="274"/>
      <c r="AJ86" s="274"/>
      <c r="AK86" s="274"/>
      <c r="AL86" s="274"/>
      <c r="AM86" s="274"/>
      <c r="AN86" s="274"/>
      <c r="AO86" s="274"/>
      <c r="AP86" s="274"/>
      <c r="AQ86" s="274"/>
      <c r="AR86" s="274"/>
      <c r="AS86" s="274"/>
      <c r="AT86" s="274"/>
      <c r="AU86" s="274"/>
      <c r="AV86" s="274"/>
      <c r="AW86" s="274"/>
      <c r="AX86" s="274"/>
      <c r="AY86" s="274"/>
      <c r="AZ86" s="274"/>
      <c r="BA86" s="274"/>
      <c r="BB86" s="274"/>
      <c r="BC86" s="274"/>
      <c r="BD86" s="274"/>
      <c r="BE86" s="274"/>
      <c r="BF86" s="274"/>
      <c r="BG86" s="274"/>
      <c r="BH86" s="274"/>
      <c r="BI86" s="274"/>
      <c r="BJ86" s="274"/>
      <c r="BK86" s="274"/>
      <c r="BL86" s="274"/>
      <c r="BM86" s="274"/>
      <c r="BN86" s="274"/>
      <c r="BO86" s="274"/>
      <c r="BP86" s="274"/>
      <c r="BQ86" s="274"/>
      <c r="BR86" s="274"/>
      <c r="BS86" s="274"/>
      <c r="BT86" s="274"/>
      <c r="BU86" s="274"/>
      <c r="BV86" s="274"/>
      <c r="BW86" s="274"/>
      <c r="BX86" s="274"/>
      <c r="BY86" s="274"/>
      <c r="BZ86" s="274"/>
      <c r="CA86" s="274"/>
      <c r="CB86" s="274"/>
      <c r="CC86" s="274"/>
      <c r="CD86" s="274"/>
      <c r="CE86" s="274"/>
      <c r="CF86" s="274"/>
      <c r="CG86" s="274"/>
    </row>
    <row r="87" spans="1:85">
      <c r="A87" s="274"/>
      <c r="B87" s="274"/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274"/>
      <c r="AF87" s="274"/>
      <c r="AG87" s="274"/>
      <c r="AH87" s="274"/>
      <c r="AI87" s="274"/>
      <c r="AJ87" s="274"/>
      <c r="AK87" s="274"/>
      <c r="AL87" s="274"/>
      <c r="AM87" s="274"/>
      <c r="AN87" s="274"/>
      <c r="AO87" s="274"/>
      <c r="AP87" s="274"/>
      <c r="AQ87" s="274"/>
      <c r="AR87" s="274"/>
      <c r="AS87" s="274"/>
      <c r="AT87" s="274"/>
      <c r="AU87" s="274"/>
      <c r="AV87" s="274"/>
      <c r="AW87" s="274"/>
      <c r="AX87" s="274"/>
      <c r="AY87" s="274"/>
      <c r="AZ87" s="274"/>
      <c r="BA87" s="274"/>
      <c r="BB87" s="274"/>
      <c r="BC87" s="274"/>
      <c r="BD87" s="274"/>
      <c r="BE87" s="274"/>
      <c r="BF87" s="274"/>
      <c r="BG87" s="274"/>
      <c r="BH87" s="274"/>
      <c r="BI87" s="274"/>
      <c r="BJ87" s="274"/>
      <c r="BK87" s="274"/>
      <c r="BL87" s="274"/>
      <c r="BM87" s="274"/>
      <c r="BN87" s="274"/>
      <c r="BO87" s="274"/>
      <c r="BP87" s="274"/>
      <c r="BQ87" s="274"/>
      <c r="BR87" s="274"/>
      <c r="BS87" s="274"/>
      <c r="BT87" s="274"/>
      <c r="BU87" s="274"/>
      <c r="BV87" s="274"/>
      <c r="BW87" s="274"/>
      <c r="BX87" s="274"/>
      <c r="BY87" s="274"/>
      <c r="BZ87" s="274"/>
      <c r="CA87" s="274"/>
      <c r="CB87" s="274"/>
      <c r="CC87" s="274"/>
      <c r="CD87" s="274"/>
      <c r="CE87" s="274"/>
      <c r="CF87" s="274"/>
      <c r="CG87" s="274"/>
    </row>
    <row r="88" spans="1:85">
      <c r="A88" s="274"/>
      <c r="B88" s="274"/>
      <c r="C88" s="274"/>
      <c r="D88" s="274"/>
      <c r="E88" s="274"/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74"/>
      <c r="AE88" s="274"/>
      <c r="AF88" s="274"/>
      <c r="AG88" s="274"/>
      <c r="AH88" s="274"/>
      <c r="AI88" s="274"/>
      <c r="AJ88" s="274"/>
      <c r="AK88" s="274"/>
      <c r="AL88" s="274"/>
      <c r="AM88" s="274"/>
      <c r="AN88" s="274"/>
      <c r="AO88" s="274"/>
      <c r="AP88" s="274"/>
      <c r="AQ88" s="274"/>
      <c r="AR88" s="274"/>
      <c r="AS88" s="274"/>
      <c r="AT88" s="274"/>
      <c r="AU88" s="274"/>
      <c r="AV88" s="274"/>
      <c r="AW88" s="274"/>
      <c r="AX88" s="274"/>
      <c r="AY88" s="274"/>
      <c r="AZ88" s="274"/>
      <c r="BA88" s="274"/>
      <c r="BB88" s="274"/>
      <c r="BC88" s="274"/>
      <c r="BD88" s="274"/>
      <c r="BE88" s="274"/>
      <c r="BF88" s="274"/>
      <c r="BG88" s="274"/>
      <c r="BH88" s="274"/>
      <c r="BI88" s="274"/>
      <c r="BJ88" s="274"/>
      <c r="BK88" s="274"/>
      <c r="BL88" s="274"/>
      <c r="BM88" s="274"/>
      <c r="BN88" s="274"/>
      <c r="BO88" s="274"/>
      <c r="BP88" s="274"/>
      <c r="BQ88" s="274"/>
      <c r="BR88" s="274"/>
      <c r="BS88" s="274"/>
      <c r="BT88" s="274"/>
      <c r="BU88" s="274"/>
      <c r="BV88" s="274"/>
      <c r="BW88" s="274"/>
      <c r="BX88" s="274"/>
      <c r="BY88" s="274"/>
      <c r="BZ88" s="274"/>
      <c r="CA88" s="274"/>
      <c r="CB88" s="274"/>
      <c r="CC88" s="274"/>
      <c r="CD88" s="274"/>
      <c r="CE88" s="274"/>
      <c r="CF88" s="274"/>
      <c r="CG88" s="274"/>
    </row>
    <row r="89" spans="1:85">
      <c r="A89" s="274"/>
      <c r="B89" s="274"/>
      <c r="C89" s="274"/>
      <c r="D89" s="274"/>
      <c r="E89" s="274"/>
      <c r="F89" s="274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  <c r="AA89" s="274"/>
      <c r="AB89" s="274"/>
      <c r="AC89" s="274"/>
      <c r="AD89" s="274"/>
      <c r="AE89" s="274"/>
      <c r="AF89" s="274"/>
      <c r="AG89" s="274"/>
      <c r="AH89" s="274"/>
      <c r="AI89" s="274"/>
      <c r="AJ89" s="274"/>
      <c r="AK89" s="274"/>
      <c r="AL89" s="274"/>
      <c r="AM89" s="274"/>
      <c r="AN89" s="274"/>
      <c r="AO89" s="274"/>
      <c r="AP89" s="274"/>
      <c r="AQ89" s="274"/>
      <c r="AR89" s="274"/>
      <c r="AS89" s="274"/>
      <c r="AT89" s="274"/>
      <c r="AU89" s="274"/>
      <c r="AV89" s="274"/>
      <c r="AW89" s="274"/>
      <c r="AX89" s="274"/>
      <c r="AY89" s="274"/>
      <c r="AZ89" s="274"/>
      <c r="BA89" s="274"/>
      <c r="BB89" s="274"/>
      <c r="BC89" s="274"/>
      <c r="BD89" s="274"/>
      <c r="BE89" s="274"/>
      <c r="BF89" s="274"/>
      <c r="BG89" s="274"/>
      <c r="BH89" s="274"/>
      <c r="BI89" s="274"/>
      <c r="BJ89" s="274"/>
      <c r="BK89" s="274"/>
      <c r="BL89" s="274"/>
      <c r="BM89" s="274"/>
      <c r="BN89" s="274"/>
      <c r="BO89" s="274"/>
      <c r="BP89" s="274"/>
      <c r="BQ89" s="274"/>
      <c r="BR89" s="274"/>
      <c r="BS89" s="274"/>
      <c r="BT89" s="274"/>
      <c r="BU89" s="274"/>
      <c r="BV89" s="274"/>
      <c r="BW89" s="274"/>
      <c r="BX89" s="274"/>
      <c r="BY89" s="274"/>
      <c r="BZ89" s="274"/>
      <c r="CA89" s="274"/>
      <c r="CB89" s="274"/>
      <c r="CC89" s="274"/>
      <c r="CD89" s="274"/>
      <c r="CE89" s="274"/>
      <c r="CF89" s="274"/>
      <c r="CG89" s="274"/>
    </row>
    <row r="90" spans="1:85">
      <c r="A90" s="274"/>
      <c r="B90" s="274"/>
      <c r="C90" s="274"/>
      <c r="D90" s="274"/>
      <c r="E90" s="274"/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  <c r="AE90" s="274"/>
      <c r="AF90" s="274"/>
      <c r="AG90" s="274"/>
      <c r="AH90" s="274"/>
      <c r="AI90" s="274"/>
      <c r="AJ90" s="274"/>
      <c r="AK90" s="274"/>
      <c r="AL90" s="274"/>
      <c r="AM90" s="274"/>
      <c r="AN90" s="274"/>
      <c r="AO90" s="274"/>
      <c r="AP90" s="274"/>
      <c r="AQ90" s="274"/>
      <c r="AR90" s="274"/>
      <c r="AS90" s="274"/>
      <c r="AT90" s="274"/>
      <c r="AU90" s="274"/>
      <c r="AV90" s="274"/>
      <c r="AW90" s="274"/>
      <c r="AX90" s="274"/>
      <c r="AY90" s="274"/>
      <c r="AZ90" s="274"/>
      <c r="BA90" s="274"/>
      <c r="BB90" s="274"/>
      <c r="BC90" s="274"/>
      <c r="BD90" s="274"/>
      <c r="BE90" s="274"/>
      <c r="BF90" s="274"/>
      <c r="BG90" s="274"/>
      <c r="BH90" s="274"/>
      <c r="BI90" s="274"/>
      <c r="BJ90" s="274"/>
      <c r="BK90" s="274"/>
      <c r="BL90" s="274"/>
      <c r="BM90" s="274"/>
      <c r="BN90" s="274"/>
      <c r="BO90" s="274"/>
      <c r="BP90" s="274"/>
      <c r="BQ90" s="274"/>
      <c r="BR90" s="274"/>
      <c r="BS90" s="274"/>
      <c r="BT90" s="274"/>
      <c r="BU90" s="274"/>
      <c r="BV90" s="274"/>
      <c r="BW90" s="274"/>
      <c r="BX90" s="274"/>
      <c r="BY90" s="274"/>
      <c r="BZ90" s="274"/>
      <c r="CA90" s="274"/>
      <c r="CB90" s="274"/>
      <c r="CC90" s="274"/>
      <c r="CD90" s="274"/>
      <c r="CE90" s="274"/>
      <c r="CF90" s="274"/>
      <c r="CG90" s="274"/>
    </row>
    <row r="91" spans="1:85">
      <c r="A91" s="274"/>
      <c r="B91" s="274"/>
      <c r="C91" s="274"/>
      <c r="D91" s="274"/>
      <c r="E91" s="274"/>
      <c r="F91" s="274"/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  <c r="AE91" s="274"/>
      <c r="AF91" s="274"/>
      <c r="AG91" s="274"/>
      <c r="AH91" s="274"/>
      <c r="AI91" s="274"/>
      <c r="AJ91" s="274"/>
      <c r="AK91" s="274"/>
      <c r="AL91" s="274"/>
      <c r="AM91" s="274"/>
      <c r="AN91" s="274"/>
      <c r="AO91" s="274"/>
      <c r="AP91" s="274"/>
      <c r="AQ91" s="274"/>
      <c r="AR91" s="274"/>
      <c r="AS91" s="274"/>
      <c r="AT91" s="274"/>
      <c r="AU91" s="274"/>
      <c r="AV91" s="274"/>
      <c r="AW91" s="274"/>
      <c r="AX91" s="274"/>
      <c r="AY91" s="274"/>
      <c r="AZ91" s="274"/>
      <c r="BA91" s="274"/>
      <c r="BB91" s="274"/>
      <c r="BC91" s="274"/>
      <c r="BD91" s="274"/>
      <c r="BE91" s="274"/>
      <c r="BF91" s="274"/>
      <c r="BG91" s="274"/>
      <c r="BH91" s="274"/>
      <c r="BI91" s="274"/>
      <c r="BJ91" s="274"/>
      <c r="BK91" s="274"/>
      <c r="BL91" s="274"/>
      <c r="BM91" s="274"/>
      <c r="BN91" s="274"/>
      <c r="BO91" s="274"/>
      <c r="BP91" s="274"/>
      <c r="BQ91" s="274"/>
      <c r="BR91" s="274"/>
      <c r="BS91" s="274"/>
      <c r="BT91" s="274"/>
      <c r="BU91" s="274"/>
      <c r="BV91" s="274"/>
      <c r="BW91" s="274"/>
      <c r="BX91" s="274"/>
      <c r="BY91" s="274"/>
      <c r="BZ91" s="274"/>
      <c r="CA91" s="274"/>
      <c r="CB91" s="274"/>
      <c r="CC91" s="274"/>
      <c r="CD91" s="274"/>
      <c r="CE91" s="274"/>
      <c r="CF91" s="274"/>
      <c r="CG91" s="274"/>
    </row>
    <row r="92" spans="1:85">
      <c r="A92" s="274"/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  <c r="AH92" s="274"/>
      <c r="AI92" s="274"/>
      <c r="AJ92" s="274"/>
      <c r="AK92" s="274"/>
      <c r="AL92" s="274"/>
      <c r="AM92" s="274"/>
      <c r="AN92" s="274"/>
      <c r="AO92" s="274"/>
      <c r="AP92" s="274"/>
      <c r="AQ92" s="274"/>
      <c r="AR92" s="274"/>
      <c r="AS92" s="274"/>
      <c r="AT92" s="274"/>
      <c r="AU92" s="274"/>
      <c r="AV92" s="274"/>
      <c r="AW92" s="274"/>
      <c r="AX92" s="274"/>
      <c r="AY92" s="274"/>
      <c r="AZ92" s="274"/>
      <c r="BA92" s="274"/>
      <c r="BB92" s="274"/>
      <c r="BC92" s="274"/>
      <c r="BD92" s="274"/>
      <c r="BE92" s="274"/>
      <c r="BF92" s="274"/>
      <c r="BG92" s="274"/>
      <c r="BH92" s="274"/>
      <c r="BI92" s="274"/>
      <c r="BJ92" s="274"/>
      <c r="BK92" s="274"/>
      <c r="BL92" s="274"/>
      <c r="BM92" s="274"/>
      <c r="BN92" s="274"/>
      <c r="BO92" s="274"/>
      <c r="BP92" s="274"/>
      <c r="BQ92" s="274"/>
      <c r="BR92" s="274"/>
      <c r="BS92" s="274"/>
      <c r="BT92" s="274"/>
      <c r="BU92" s="274"/>
      <c r="BV92" s="274"/>
      <c r="BW92" s="274"/>
      <c r="BX92" s="274"/>
      <c r="BY92" s="274"/>
      <c r="BZ92" s="274"/>
      <c r="CA92" s="274"/>
      <c r="CB92" s="274"/>
      <c r="CC92" s="274"/>
      <c r="CD92" s="274"/>
      <c r="CE92" s="274"/>
      <c r="CF92" s="274"/>
      <c r="CG92" s="274"/>
    </row>
    <row r="93" spans="1:85">
      <c r="A93" s="274"/>
      <c r="B93" s="274"/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  <c r="Z93" s="274"/>
      <c r="AA93" s="274"/>
      <c r="AB93" s="274"/>
      <c r="AC93" s="274"/>
      <c r="AD93" s="274"/>
      <c r="AE93" s="274"/>
      <c r="AF93" s="274"/>
      <c r="AG93" s="274"/>
      <c r="AH93" s="274"/>
      <c r="AI93" s="274"/>
      <c r="AJ93" s="274"/>
      <c r="AK93" s="274"/>
      <c r="AL93" s="274"/>
      <c r="AM93" s="274"/>
      <c r="AN93" s="274"/>
      <c r="AO93" s="274"/>
      <c r="AP93" s="274"/>
      <c r="AQ93" s="274"/>
      <c r="AR93" s="274"/>
      <c r="AS93" s="274"/>
      <c r="AT93" s="274"/>
      <c r="AU93" s="274"/>
      <c r="AV93" s="274"/>
      <c r="AW93" s="274"/>
      <c r="AX93" s="274"/>
      <c r="AY93" s="274"/>
      <c r="AZ93" s="274"/>
      <c r="BA93" s="274"/>
      <c r="BB93" s="274"/>
      <c r="BC93" s="274"/>
      <c r="BD93" s="274"/>
      <c r="BE93" s="274"/>
      <c r="BF93" s="274"/>
      <c r="BG93" s="274"/>
      <c r="BH93" s="274"/>
      <c r="BI93" s="274"/>
      <c r="BJ93" s="274"/>
      <c r="BK93" s="274"/>
      <c r="BL93" s="274"/>
      <c r="BM93" s="274"/>
      <c r="BN93" s="274"/>
      <c r="BO93" s="274"/>
      <c r="BP93" s="274"/>
      <c r="BQ93" s="274"/>
      <c r="BR93" s="274"/>
      <c r="BS93" s="274"/>
      <c r="BT93" s="274"/>
      <c r="BU93" s="274"/>
      <c r="BV93" s="274"/>
      <c r="BW93" s="274"/>
      <c r="BX93" s="274"/>
      <c r="BY93" s="274"/>
      <c r="BZ93" s="274"/>
      <c r="CA93" s="274"/>
      <c r="CB93" s="274"/>
      <c r="CC93" s="274"/>
      <c r="CD93" s="274"/>
      <c r="CE93" s="274"/>
      <c r="CF93" s="274"/>
      <c r="CG93" s="274"/>
    </row>
    <row r="94" spans="1:85">
      <c r="A94" s="274"/>
      <c r="B94" s="274"/>
      <c r="C94" s="274"/>
      <c r="D94" s="274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  <c r="AA94" s="274"/>
      <c r="AB94" s="274"/>
      <c r="AC94" s="274"/>
      <c r="AD94" s="274"/>
      <c r="AE94" s="274"/>
      <c r="AF94" s="274"/>
      <c r="AG94" s="274"/>
      <c r="AH94" s="274"/>
      <c r="AI94" s="274"/>
      <c r="AJ94" s="274"/>
      <c r="AK94" s="274"/>
      <c r="AL94" s="274"/>
      <c r="AM94" s="274"/>
      <c r="AN94" s="274"/>
      <c r="AO94" s="274"/>
      <c r="AP94" s="274"/>
      <c r="AQ94" s="274"/>
      <c r="AR94" s="274"/>
      <c r="AS94" s="274"/>
      <c r="AT94" s="274"/>
      <c r="AU94" s="274"/>
      <c r="AV94" s="274"/>
      <c r="AW94" s="274"/>
      <c r="AX94" s="274"/>
      <c r="AY94" s="274"/>
      <c r="AZ94" s="274"/>
      <c r="BA94" s="274"/>
      <c r="BB94" s="274"/>
      <c r="BC94" s="274"/>
      <c r="BD94" s="274"/>
      <c r="BE94" s="274"/>
      <c r="BF94" s="274"/>
      <c r="BG94" s="274"/>
      <c r="BH94" s="274"/>
      <c r="BI94" s="274"/>
      <c r="BJ94" s="274"/>
      <c r="BK94" s="274"/>
      <c r="BL94" s="274"/>
      <c r="BM94" s="274"/>
      <c r="BN94" s="274"/>
      <c r="BO94" s="274"/>
      <c r="BP94" s="274"/>
      <c r="BQ94" s="274"/>
      <c r="BR94" s="274"/>
      <c r="BS94" s="274"/>
      <c r="BT94" s="274"/>
      <c r="BU94" s="274"/>
      <c r="BV94" s="274"/>
      <c r="BW94" s="274"/>
      <c r="BX94" s="274"/>
      <c r="BY94" s="274"/>
      <c r="BZ94" s="274"/>
      <c r="CA94" s="274"/>
      <c r="CB94" s="274"/>
      <c r="CC94" s="274"/>
      <c r="CD94" s="274"/>
      <c r="CE94" s="274"/>
      <c r="CF94" s="274"/>
      <c r="CG94" s="274"/>
    </row>
    <row r="95" spans="1:85">
      <c r="A95" s="274"/>
      <c r="B95" s="274"/>
      <c r="C95" s="274"/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4"/>
      <c r="AH95" s="274"/>
      <c r="AI95" s="274"/>
      <c r="AJ95" s="274"/>
      <c r="AK95" s="274"/>
      <c r="AL95" s="274"/>
      <c r="AM95" s="274"/>
      <c r="AN95" s="274"/>
      <c r="AO95" s="274"/>
      <c r="AP95" s="274"/>
      <c r="AQ95" s="274"/>
      <c r="AR95" s="274"/>
      <c r="AS95" s="274"/>
      <c r="AT95" s="274"/>
      <c r="AU95" s="274"/>
      <c r="AV95" s="274"/>
      <c r="AW95" s="274"/>
      <c r="AX95" s="274"/>
      <c r="AY95" s="274"/>
      <c r="AZ95" s="274"/>
      <c r="BA95" s="274"/>
      <c r="BB95" s="274"/>
      <c r="BC95" s="274"/>
      <c r="BD95" s="274"/>
      <c r="BE95" s="274"/>
      <c r="BF95" s="274"/>
      <c r="BG95" s="274"/>
      <c r="BH95" s="274"/>
      <c r="BI95" s="274"/>
      <c r="BJ95" s="274"/>
      <c r="BK95" s="274"/>
      <c r="BL95" s="274"/>
      <c r="BM95" s="274"/>
      <c r="BN95" s="274"/>
      <c r="BO95" s="274"/>
      <c r="BP95" s="274"/>
      <c r="BQ95" s="274"/>
      <c r="BR95" s="274"/>
      <c r="BS95" s="274"/>
      <c r="BT95" s="274"/>
      <c r="BU95" s="274"/>
      <c r="BV95" s="274"/>
      <c r="BW95" s="274"/>
      <c r="BX95" s="274"/>
      <c r="BY95" s="274"/>
      <c r="BZ95" s="274"/>
      <c r="CA95" s="274"/>
      <c r="CB95" s="274"/>
      <c r="CC95" s="274"/>
      <c r="CD95" s="274"/>
      <c r="CE95" s="274"/>
      <c r="CF95" s="274"/>
      <c r="CG95" s="274"/>
    </row>
    <row r="96" spans="1:85">
      <c r="A96" s="274"/>
      <c r="B96" s="274"/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F96" s="274"/>
      <c r="AG96" s="274"/>
      <c r="AH96" s="274"/>
      <c r="AI96" s="274"/>
      <c r="AJ96" s="274"/>
      <c r="AK96" s="274"/>
      <c r="AL96" s="274"/>
      <c r="AM96" s="274"/>
      <c r="AN96" s="274"/>
      <c r="AO96" s="274"/>
      <c r="AP96" s="274"/>
      <c r="AQ96" s="274"/>
      <c r="AR96" s="274"/>
      <c r="AS96" s="274"/>
      <c r="AT96" s="274"/>
      <c r="AU96" s="274"/>
      <c r="AV96" s="274"/>
      <c r="AW96" s="274"/>
      <c r="AX96" s="274"/>
      <c r="AY96" s="274"/>
      <c r="AZ96" s="274"/>
      <c r="BA96" s="274"/>
      <c r="BB96" s="274"/>
      <c r="BC96" s="274"/>
      <c r="BD96" s="274"/>
      <c r="BE96" s="274"/>
      <c r="BF96" s="274"/>
      <c r="BG96" s="274"/>
      <c r="BH96" s="274"/>
      <c r="BI96" s="274"/>
      <c r="BJ96" s="274"/>
      <c r="BK96" s="274"/>
      <c r="BL96" s="274"/>
      <c r="BM96" s="274"/>
      <c r="BN96" s="274"/>
      <c r="BO96" s="274"/>
      <c r="BP96" s="274"/>
      <c r="BQ96" s="274"/>
      <c r="BR96" s="274"/>
      <c r="BS96" s="274"/>
      <c r="BT96" s="274"/>
      <c r="BU96" s="274"/>
      <c r="BV96" s="274"/>
      <c r="BW96" s="274"/>
      <c r="BX96" s="274"/>
      <c r="BY96" s="274"/>
      <c r="BZ96" s="274"/>
      <c r="CA96" s="274"/>
      <c r="CB96" s="274"/>
      <c r="CC96" s="274"/>
      <c r="CD96" s="274"/>
      <c r="CE96" s="274"/>
      <c r="CF96" s="274"/>
      <c r="CG96" s="274"/>
    </row>
    <row r="97" spans="1:85">
      <c r="A97" s="274"/>
      <c r="B97" s="274"/>
      <c r="C97" s="274"/>
      <c r="D97" s="274"/>
      <c r="E97" s="274"/>
      <c r="F97" s="274"/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  <c r="AA97" s="274"/>
      <c r="AB97" s="274"/>
      <c r="AC97" s="274"/>
      <c r="AD97" s="274"/>
      <c r="AE97" s="274"/>
      <c r="AF97" s="274"/>
      <c r="AG97" s="274"/>
      <c r="AH97" s="274"/>
      <c r="AI97" s="274"/>
      <c r="AJ97" s="274"/>
      <c r="AK97" s="274"/>
      <c r="AL97" s="274"/>
      <c r="AM97" s="274"/>
      <c r="AN97" s="274"/>
      <c r="AO97" s="274"/>
      <c r="AP97" s="274"/>
      <c r="AQ97" s="274"/>
      <c r="AR97" s="274"/>
      <c r="AS97" s="274"/>
      <c r="AT97" s="274"/>
      <c r="AU97" s="274"/>
      <c r="AV97" s="274"/>
      <c r="AW97" s="274"/>
      <c r="AX97" s="274"/>
      <c r="AY97" s="274"/>
      <c r="AZ97" s="274"/>
      <c r="BA97" s="274"/>
      <c r="BB97" s="274"/>
      <c r="BC97" s="274"/>
      <c r="BD97" s="274"/>
      <c r="BE97" s="274"/>
      <c r="BF97" s="274"/>
      <c r="BG97" s="274"/>
      <c r="BH97" s="274"/>
      <c r="BI97" s="274"/>
      <c r="BJ97" s="274"/>
      <c r="BK97" s="274"/>
      <c r="BL97" s="274"/>
      <c r="BM97" s="274"/>
      <c r="BN97" s="274"/>
      <c r="BO97" s="274"/>
      <c r="BP97" s="274"/>
      <c r="BQ97" s="274"/>
      <c r="BR97" s="274"/>
      <c r="BS97" s="274"/>
      <c r="BT97" s="274"/>
      <c r="BU97" s="274"/>
      <c r="BV97" s="274"/>
      <c r="BW97" s="274"/>
      <c r="BX97" s="274"/>
      <c r="BY97" s="274"/>
      <c r="BZ97" s="274"/>
      <c r="CA97" s="274"/>
      <c r="CB97" s="274"/>
      <c r="CC97" s="274"/>
      <c r="CD97" s="274"/>
      <c r="CE97" s="274"/>
      <c r="CF97" s="274"/>
      <c r="CG97" s="274"/>
    </row>
    <row r="98" spans="1:85">
      <c r="A98" s="274"/>
      <c r="B98" s="274"/>
      <c r="C98" s="274"/>
      <c r="D98" s="274"/>
      <c r="E98" s="274"/>
      <c r="F98" s="274"/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274"/>
      <c r="Z98" s="274"/>
      <c r="AA98" s="274"/>
      <c r="AB98" s="274"/>
      <c r="AC98" s="274"/>
      <c r="AD98" s="274"/>
      <c r="AE98" s="274"/>
      <c r="AF98" s="274"/>
      <c r="AG98" s="274"/>
      <c r="AH98" s="274"/>
      <c r="AI98" s="274"/>
      <c r="AJ98" s="274"/>
      <c r="AK98" s="274"/>
      <c r="AL98" s="274"/>
      <c r="AM98" s="274"/>
      <c r="AN98" s="274"/>
      <c r="AO98" s="274"/>
      <c r="AP98" s="274"/>
      <c r="AQ98" s="274"/>
      <c r="AR98" s="274"/>
      <c r="AS98" s="274"/>
      <c r="AT98" s="274"/>
      <c r="AU98" s="274"/>
      <c r="AV98" s="274"/>
      <c r="AW98" s="274"/>
      <c r="AX98" s="274"/>
      <c r="AY98" s="274"/>
      <c r="AZ98" s="274"/>
      <c r="BA98" s="274"/>
      <c r="BB98" s="274"/>
      <c r="BC98" s="274"/>
      <c r="BD98" s="274"/>
      <c r="BE98" s="274"/>
      <c r="BF98" s="274"/>
      <c r="BG98" s="274"/>
      <c r="BH98" s="274"/>
      <c r="BI98" s="274"/>
      <c r="BJ98" s="274"/>
      <c r="BK98" s="274"/>
      <c r="BL98" s="274"/>
      <c r="BM98" s="274"/>
      <c r="BN98" s="274"/>
      <c r="BO98" s="274"/>
      <c r="BP98" s="274"/>
      <c r="BQ98" s="274"/>
      <c r="BR98" s="274"/>
      <c r="BS98" s="274"/>
      <c r="BT98" s="274"/>
      <c r="BU98" s="274"/>
      <c r="BV98" s="274"/>
      <c r="BW98" s="274"/>
      <c r="BX98" s="274"/>
      <c r="BY98" s="274"/>
      <c r="BZ98" s="274"/>
      <c r="CA98" s="274"/>
      <c r="CB98" s="274"/>
      <c r="CC98" s="274"/>
      <c r="CD98" s="274"/>
      <c r="CE98" s="274"/>
      <c r="CF98" s="274"/>
      <c r="CG98" s="274"/>
    </row>
    <row r="99" spans="1:85">
      <c r="A99" s="274"/>
      <c r="B99" s="274"/>
      <c r="C99" s="274"/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  <c r="Z99" s="274"/>
      <c r="AA99" s="274"/>
      <c r="AB99" s="274"/>
      <c r="AC99" s="274"/>
      <c r="AD99" s="274"/>
      <c r="AE99" s="274"/>
      <c r="AF99" s="274"/>
      <c r="AG99" s="274"/>
      <c r="AH99" s="274"/>
      <c r="AI99" s="274"/>
      <c r="AJ99" s="274"/>
      <c r="AK99" s="274"/>
      <c r="AL99" s="274"/>
      <c r="AM99" s="274"/>
      <c r="AN99" s="274"/>
      <c r="AO99" s="274"/>
      <c r="AP99" s="274"/>
      <c r="AQ99" s="274"/>
      <c r="AR99" s="274"/>
      <c r="AS99" s="274"/>
      <c r="AT99" s="274"/>
      <c r="AU99" s="274"/>
      <c r="AV99" s="274"/>
      <c r="AW99" s="274"/>
      <c r="AX99" s="274"/>
      <c r="AY99" s="274"/>
      <c r="AZ99" s="274"/>
      <c r="BA99" s="274"/>
      <c r="BB99" s="274"/>
      <c r="BC99" s="274"/>
      <c r="BD99" s="274"/>
      <c r="BE99" s="274"/>
      <c r="BF99" s="274"/>
      <c r="BG99" s="274"/>
      <c r="BH99" s="274"/>
      <c r="BI99" s="274"/>
      <c r="BJ99" s="274"/>
      <c r="BK99" s="274"/>
      <c r="BL99" s="274"/>
      <c r="BM99" s="274"/>
      <c r="BN99" s="274"/>
      <c r="BO99" s="274"/>
      <c r="BP99" s="274"/>
      <c r="BQ99" s="274"/>
      <c r="BR99" s="274"/>
      <c r="BS99" s="274"/>
      <c r="BT99" s="274"/>
      <c r="BU99" s="274"/>
      <c r="BV99" s="274"/>
      <c r="BW99" s="274"/>
      <c r="BX99" s="274"/>
      <c r="BY99" s="274"/>
      <c r="BZ99" s="274"/>
      <c r="CA99" s="274"/>
      <c r="CB99" s="274"/>
      <c r="CC99" s="274"/>
      <c r="CD99" s="274"/>
      <c r="CE99" s="274"/>
      <c r="CF99" s="274"/>
      <c r="CG99" s="274"/>
    </row>
    <row r="100" spans="1:85">
      <c r="A100" s="274"/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4"/>
      <c r="Y100" s="274"/>
      <c r="Z100" s="274"/>
      <c r="AA100" s="274"/>
      <c r="AB100" s="274"/>
      <c r="AC100" s="274"/>
      <c r="AD100" s="274"/>
      <c r="AE100" s="274"/>
      <c r="AF100" s="274"/>
      <c r="AG100" s="274"/>
      <c r="AH100" s="274"/>
      <c r="AI100" s="274"/>
      <c r="AJ100" s="274"/>
      <c r="AK100" s="274"/>
      <c r="AL100" s="274"/>
      <c r="AM100" s="274"/>
      <c r="AN100" s="274"/>
      <c r="AO100" s="274"/>
      <c r="AP100" s="274"/>
      <c r="AQ100" s="274"/>
      <c r="AR100" s="274"/>
      <c r="AS100" s="274"/>
      <c r="AT100" s="274"/>
      <c r="AU100" s="274"/>
      <c r="AV100" s="274"/>
      <c r="AW100" s="274"/>
      <c r="AX100" s="274"/>
      <c r="AY100" s="274"/>
      <c r="AZ100" s="274"/>
      <c r="BA100" s="274"/>
      <c r="BB100" s="274"/>
      <c r="BC100" s="274"/>
      <c r="BD100" s="274"/>
      <c r="BE100" s="274"/>
      <c r="BF100" s="274"/>
      <c r="BG100" s="274"/>
      <c r="BH100" s="274"/>
      <c r="BI100" s="274"/>
      <c r="BJ100" s="274"/>
      <c r="BK100" s="274"/>
      <c r="BL100" s="274"/>
      <c r="BM100" s="274"/>
      <c r="BN100" s="274"/>
      <c r="BO100" s="274"/>
      <c r="BP100" s="274"/>
      <c r="BQ100" s="274"/>
      <c r="BR100" s="274"/>
      <c r="BS100" s="274"/>
      <c r="BT100" s="274"/>
      <c r="BU100" s="274"/>
      <c r="BV100" s="274"/>
      <c r="BW100" s="274"/>
      <c r="BX100" s="274"/>
      <c r="BY100" s="274"/>
      <c r="BZ100" s="274"/>
      <c r="CA100" s="274"/>
      <c r="CB100" s="274"/>
      <c r="CC100" s="274"/>
      <c r="CD100" s="274"/>
      <c r="CE100" s="274"/>
      <c r="CF100" s="274"/>
      <c r="CG100" s="274"/>
    </row>
    <row r="101" spans="1:85">
      <c r="A101" s="274"/>
      <c r="B101" s="274"/>
      <c r="C101" s="274"/>
      <c r="D101" s="274"/>
      <c r="E101" s="274"/>
      <c r="F101" s="274"/>
      <c r="G101" s="274"/>
      <c r="H101" s="274"/>
      <c r="I101" s="274"/>
      <c r="J101" s="274"/>
      <c r="K101" s="274"/>
      <c r="L101" s="274"/>
      <c r="M101" s="274"/>
      <c r="N101" s="274"/>
      <c r="O101" s="274"/>
      <c r="P101" s="274"/>
      <c r="Q101" s="274"/>
      <c r="R101" s="274"/>
      <c r="S101" s="274"/>
      <c r="T101" s="274"/>
      <c r="U101" s="274"/>
      <c r="V101" s="274"/>
      <c r="W101" s="274"/>
      <c r="X101" s="274"/>
      <c r="Y101" s="274"/>
      <c r="Z101" s="274"/>
      <c r="AA101" s="274"/>
      <c r="AB101" s="274"/>
      <c r="AC101" s="274"/>
      <c r="AD101" s="274"/>
      <c r="AE101" s="274"/>
      <c r="AF101" s="274"/>
      <c r="AG101" s="274"/>
      <c r="AH101" s="274"/>
      <c r="AI101" s="274"/>
      <c r="AJ101" s="274"/>
      <c r="AK101" s="274"/>
      <c r="AL101" s="274"/>
      <c r="AM101" s="274"/>
      <c r="AN101" s="274"/>
      <c r="AO101" s="274"/>
      <c r="AP101" s="274"/>
      <c r="AQ101" s="274"/>
      <c r="AR101" s="274"/>
      <c r="AS101" s="274"/>
      <c r="AT101" s="274"/>
      <c r="AU101" s="274"/>
      <c r="AV101" s="274"/>
      <c r="AW101" s="274"/>
      <c r="AX101" s="274"/>
      <c r="AY101" s="274"/>
      <c r="AZ101" s="274"/>
      <c r="BA101" s="274"/>
      <c r="BB101" s="274"/>
      <c r="BC101" s="274"/>
      <c r="BD101" s="274"/>
      <c r="BE101" s="274"/>
      <c r="BF101" s="274"/>
      <c r="BG101" s="274"/>
      <c r="BH101" s="274"/>
      <c r="BI101" s="274"/>
      <c r="BJ101" s="274"/>
      <c r="BK101" s="274"/>
      <c r="BL101" s="274"/>
      <c r="BM101" s="274"/>
      <c r="BN101" s="274"/>
      <c r="BO101" s="274"/>
      <c r="BP101" s="274"/>
      <c r="BQ101" s="274"/>
      <c r="BR101" s="274"/>
      <c r="BS101" s="274"/>
      <c r="BT101" s="274"/>
      <c r="BU101" s="274"/>
      <c r="BV101" s="274"/>
      <c r="BW101" s="274"/>
      <c r="BX101" s="274"/>
      <c r="BY101" s="274"/>
      <c r="BZ101" s="274"/>
      <c r="CA101" s="274"/>
      <c r="CB101" s="274"/>
      <c r="CC101" s="274"/>
      <c r="CD101" s="274"/>
      <c r="CE101" s="274"/>
      <c r="CF101" s="274"/>
      <c r="CG101" s="274"/>
    </row>
    <row r="102" spans="1:85">
      <c r="A102" s="274"/>
      <c r="B102" s="274"/>
      <c r="C102" s="274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274"/>
      <c r="U102" s="274"/>
      <c r="V102" s="274"/>
      <c r="W102" s="274"/>
      <c r="X102" s="274"/>
      <c r="Y102" s="274"/>
      <c r="Z102" s="274"/>
      <c r="AA102" s="274"/>
      <c r="AB102" s="274"/>
      <c r="AC102" s="274"/>
      <c r="AD102" s="274"/>
      <c r="AE102" s="274"/>
      <c r="AF102" s="274"/>
      <c r="AG102" s="274"/>
      <c r="AH102" s="274"/>
      <c r="AI102" s="274"/>
      <c r="AJ102" s="274"/>
      <c r="AK102" s="274"/>
      <c r="AL102" s="274"/>
      <c r="AM102" s="274"/>
      <c r="AN102" s="274"/>
      <c r="AO102" s="274"/>
      <c r="AP102" s="274"/>
      <c r="AQ102" s="274"/>
      <c r="AR102" s="274"/>
      <c r="AS102" s="274"/>
      <c r="AT102" s="274"/>
      <c r="AU102" s="274"/>
      <c r="AV102" s="274"/>
      <c r="AW102" s="274"/>
      <c r="AX102" s="274"/>
      <c r="AY102" s="274"/>
      <c r="AZ102" s="274"/>
      <c r="BA102" s="274"/>
      <c r="BB102" s="274"/>
      <c r="BC102" s="274"/>
      <c r="BD102" s="274"/>
      <c r="BE102" s="274"/>
      <c r="BF102" s="274"/>
      <c r="BG102" s="274"/>
      <c r="BH102" s="274"/>
      <c r="BI102" s="274"/>
      <c r="BJ102" s="274"/>
      <c r="BK102" s="274"/>
      <c r="BL102" s="274"/>
      <c r="BM102" s="274"/>
      <c r="BN102" s="274"/>
      <c r="BO102" s="274"/>
      <c r="BP102" s="274"/>
      <c r="BQ102" s="274"/>
      <c r="BR102" s="274"/>
      <c r="BS102" s="274"/>
      <c r="BT102" s="274"/>
      <c r="BU102" s="274"/>
      <c r="BV102" s="274"/>
      <c r="BW102" s="274"/>
      <c r="BX102" s="274"/>
      <c r="BY102" s="274"/>
      <c r="BZ102" s="274"/>
      <c r="CA102" s="274"/>
      <c r="CB102" s="274"/>
      <c r="CC102" s="274"/>
      <c r="CD102" s="274"/>
      <c r="CE102" s="274"/>
      <c r="CF102" s="274"/>
      <c r="CG102" s="274"/>
    </row>
    <row r="103" spans="1:85">
      <c r="A103" s="274"/>
      <c r="B103" s="274"/>
      <c r="C103" s="274"/>
      <c r="D103" s="274"/>
      <c r="E103" s="274"/>
      <c r="F103" s="274"/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74"/>
      <c r="U103" s="274"/>
      <c r="V103" s="274"/>
      <c r="W103" s="274"/>
      <c r="X103" s="274"/>
      <c r="Y103" s="274"/>
      <c r="Z103" s="274"/>
      <c r="AA103" s="274"/>
      <c r="AB103" s="274"/>
      <c r="AC103" s="274"/>
      <c r="AD103" s="274"/>
      <c r="AE103" s="274"/>
      <c r="AF103" s="274"/>
      <c r="AG103" s="274"/>
      <c r="AH103" s="274"/>
      <c r="AI103" s="274"/>
      <c r="AJ103" s="274"/>
      <c r="AK103" s="274"/>
      <c r="AL103" s="274"/>
      <c r="AM103" s="274"/>
      <c r="AN103" s="274"/>
      <c r="AO103" s="274"/>
      <c r="AP103" s="274"/>
      <c r="AQ103" s="274"/>
      <c r="AR103" s="274"/>
      <c r="AS103" s="274"/>
      <c r="AT103" s="274"/>
      <c r="AU103" s="274"/>
      <c r="AV103" s="274"/>
      <c r="AW103" s="274"/>
      <c r="AX103" s="274"/>
      <c r="AY103" s="274"/>
      <c r="AZ103" s="274"/>
      <c r="BA103" s="274"/>
      <c r="BB103" s="274"/>
      <c r="BC103" s="274"/>
      <c r="BD103" s="274"/>
      <c r="BE103" s="274"/>
      <c r="BF103" s="274"/>
      <c r="BG103" s="274"/>
      <c r="BH103" s="274"/>
      <c r="BI103" s="274"/>
      <c r="BJ103" s="274"/>
      <c r="BK103" s="274"/>
      <c r="BL103" s="274"/>
      <c r="BM103" s="274"/>
      <c r="BN103" s="274"/>
      <c r="BO103" s="274"/>
      <c r="BP103" s="274"/>
      <c r="BQ103" s="274"/>
      <c r="BR103" s="274"/>
      <c r="BS103" s="274"/>
      <c r="BT103" s="274"/>
      <c r="BU103" s="274"/>
      <c r="BV103" s="274"/>
      <c r="BW103" s="274"/>
      <c r="BX103" s="274"/>
      <c r="BY103" s="274"/>
      <c r="BZ103" s="274"/>
      <c r="CA103" s="274"/>
      <c r="CB103" s="274"/>
      <c r="CC103" s="274"/>
      <c r="CD103" s="274"/>
      <c r="CE103" s="274"/>
      <c r="CF103" s="274"/>
      <c r="CG103" s="274"/>
    </row>
    <row r="104" spans="1:85">
      <c r="A104" s="274"/>
      <c r="B104" s="274"/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  <c r="X104" s="274"/>
      <c r="Y104" s="274"/>
      <c r="Z104" s="274"/>
      <c r="AA104" s="274"/>
      <c r="AB104" s="274"/>
      <c r="AC104" s="274"/>
      <c r="AD104" s="274"/>
      <c r="AE104" s="274"/>
      <c r="AF104" s="274"/>
      <c r="AG104" s="274"/>
      <c r="AH104" s="274"/>
      <c r="AI104" s="274"/>
      <c r="AJ104" s="274"/>
      <c r="AK104" s="274"/>
      <c r="AL104" s="274"/>
      <c r="AM104" s="274"/>
      <c r="AN104" s="274"/>
      <c r="AO104" s="274"/>
      <c r="AP104" s="274"/>
      <c r="AQ104" s="274"/>
      <c r="AR104" s="274"/>
      <c r="AS104" s="274"/>
      <c r="AT104" s="274"/>
      <c r="AU104" s="274"/>
      <c r="AV104" s="274"/>
      <c r="AW104" s="274"/>
      <c r="AX104" s="274"/>
      <c r="AY104" s="274"/>
      <c r="AZ104" s="274"/>
      <c r="BA104" s="274"/>
      <c r="BB104" s="274"/>
      <c r="BC104" s="274"/>
      <c r="BD104" s="274"/>
      <c r="BE104" s="274"/>
      <c r="BF104" s="274"/>
      <c r="BG104" s="274"/>
      <c r="BH104" s="274"/>
      <c r="BI104" s="274"/>
      <c r="BJ104" s="274"/>
      <c r="BK104" s="274"/>
      <c r="BL104" s="274"/>
      <c r="BM104" s="274"/>
      <c r="BN104" s="274"/>
      <c r="BO104" s="274"/>
      <c r="BP104" s="274"/>
      <c r="BQ104" s="274"/>
      <c r="BR104" s="274"/>
      <c r="BS104" s="274"/>
      <c r="BT104" s="274"/>
      <c r="BU104" s="274"/>
      <c r="BV104" s="274"/>
      <c r="BW104" s="274"/>
      <c r="BX104" s="274"/>
      <c r="BY104" s="274"/>
      <c r="BZ104" s="274"/>
      <c r="CA104" s="274"/>
      <c r="CB104" s="274"/>
      <c r="CC104" s="274"/>
      <c r="CD104" s="274"/>
      <c r="CE104" s="274"/>
      <c r="CF104" s="274"/>
      <c r="CG104" s="274"/>
    </row>
    <row r="105" spans="1:85">
      <c r="A105" s="274"/>
      <c r="B105" s="274"/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4"/>
      <c r="AE105" s="274"/>
      <c r="AF105" s="274"/>
      <c r="AG105" s="274"/>
      <c r="AH105" s="274"/>
      <c r="AI105" s="274"/>
      <c r="AJ105" s="274"/>
      <c r="AK105" s="274"/>
      <c r="AL105" s="274"/>
      <c r="AM105" s="274"/>
      <c r="AN105" s="274"/>
      <c r="AO105" s="274"/>
      <c r="AP105" s="274"/>
      <c r="AQ105" s="274"/>
      <c r="AR105" s="274"/>
      <c r="AS105" s="274"/>
      <c r="AT105" s="274"/>
      <c r="AU105" s="274"/>
      <c r="AV105" s="274"/>
      <c r="AW105" s="274"/>
      <c r="AX105" s="274"/>
      <c r="AY105" s="274"/>
      <c r="AZ105" s="274"/>
      <c r="BA105" s="274"/>
      <c r="BB105" s="274"/>
      <c r="BC105" s="274"/>
      <c r="BD105" s="274"/>
      <c r="BE105" s="274"/>
      <c r="BF105" s="274"/>
      <c r="BG105" s="274"/>
      <c r="BH105" s="274"/>
      <c r="BI105" s="274"/>
      <c r="BJ105" s="274"/>
      <c r="BK105" s="274"/>
      <c r="BL105" s="274"/>
      <c r="BM105" s="274"/>
      <c r="BN105" s="274"/>
      <c r="BO105" s="274"/>
      <c r="BP105" s="274"/>
      <c r="BQ105" s="274"/>
      <c r="BR105" s="274"/>
      <c r="BS105" s="274"/>
      <c r="BT105" s="274"/>
      <c r="BU105" s="274"/>
      <c r="BV105" s="274"/>
      <c r="BW105" s="274"/>
      <c r="BX105" s="274"/>
      <c r="BY105" s="274"/>
      <c r="BZ105" s="274"/>
      <c r="CA105" s="274"/>
      <c r="CB105" s="274"/>
      <c r="CC105" s="274"/>
      <c r="CD105" s="274"/>
      <c r="CE105" s="274"/>
      <c r="CF105" s="274"/>
      <c r="CG105" s="274"/>
    </row>
    <row r="106" spans="1:85">
      <c r="A106" s="274"/>
      <c r="B106" s="274"/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74"/>
      <c r="Y106" s="274"/>
      <c r="Z106" s="274"/>
      <c r="AA106" s="274"/>
      <c r="AB106" s="274"/>
      <c r="AC106" s="274"/>
      <c r="AD106" s="274"/>
      <c r="AE106" s="274"/>
      <c r="AF106" s="274"/>
      <c r="AG106" s="274"/>
      <c r="AH106" s="274"/>
      <c r="AI106" s="274"/>
      <c r="AJ106" s="274"/>
      <c r="AK106" s="274"/>
      <c r="AL106" s="274"/>
      <c r="AM106" s="274"/>
      <c r="AN106" s="274"/>
      <c r="AO106" s="274"/>
      <c r="AP106" s="274"/>
      <c r="AQ106" s="274"/>
      <c r="AR106" s="274"/>
      <c r="AS106" s="274"/>
      <c r="AT106" s="274"/>
      <c r="AU106" s="274"/>
      <c r="AV106" s="274"/>
      <c r="AW106" s="274"/>
      <c r="AX106" s="274"/>
      <c r="AY106" s="274"/>
      <c r="AZ106" s="274"/>
      <c r="BA106" s="274"/>
      <c r="BB106" s="274"/>
      <c r="BC106" s="274"/>
      <c r="BD106" s="274"/>
      <c r="BE106" s="274"/>
      <c r="BF106" s="274"/>
      <c r="BG106" s="274"/>
      <c r="BH106" s="274"/>
      <c r="BI106" s="274"/>
      <c r="BJ106" s="274"/>
      <c r="BK106" s="274"/>
      <c r="BL106" s="274"/>
      <c r="BM106" s="274"/>
      <c r="BN106" s="274"/>
      <c r="BO106" s="274"/>
      <c r="BP106" s="274"/>
      <c r="BQ106" s="274"/>
      <c r="BR106" s="274"/>
      <c r="BS106" s="274"/>
      <c r="BT106" s="274"/>
      <c r="BU106" s="274"/>
      <c r="BV106" s="274"/>
      <c r="BW106" s="274"/>
      <c r="BX106" s="274"/>
      <c r="BY106" s="274"/>
      <c r="BZ106" s="274"/>
      <c r="CA106" s="274"/>
      <c r="CB106" s="274"/>
      <c r="CC106" s="274"/>
      <c r="CD106" s="274"/>
      <c r="CE106" s="274"/>
      <c r="CF106" s="274"/>
      <c r="CG106" s="274"/>
    </row>
    <row r="107" spans="1:85">
      <c r="A107" s="274"/>
      <c r="B107" s="274"/>
      <c r="C107" s="274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4"/>
      <c r="AD107" s="274"/>
      <c r="AE107" s="274"/>
      <c r="AF107" s="274"/>
      <c r="AG107" s="274"/>
      <c r="AH107" s="274"/>
      <c r="AI107" s="274"/>
      <c r="AJ107" s="274"/>
      <c r="AK107" s="274"/>
      <c r="AL107" s="274"/>
      <c r="AM107" s="274"/>
      <c r="AN107" s="274"/>
      <c r="AO107" s="274"/>
      <c r="AP107" s="274"/>
      <c r="AQ107" s="274"/>
      <c r="AR107" s="274"/>
      <c r="AS107" s="274"/>
      <c r="AT107" s="274"/>
      <c r="AU107" s="274"/>
      <c r="AV107" s="274"/>
      <c r="AW107" s="274"/>
      <c r="AX107" s="274"/>
      <c r="AY107" s="274"/>
      <c r="AZ107" s="274"/>
      <c r="BA107" s="274"/>
      <c r="BB107" s="274"/>
      <c r="BC107" s="274"/>
      <c r="BD107" s="274"/>
      <c r="BE107" s="274"/>
      <c r="BF107" s="274"/>
      <c r="BG107" s="274"/>
      <c r="BH107" s="274"/>
      <c r="BI107" s="274"/>
      <c r="BJ107" s="274"/>
      <c r="BK107" s="274"/>
      <c r="BL107" s="274"/>
      <c r="BM107" s="274"/>
      <c r="BN107" s="274"/>
      <c r="BO107" s="274"/>
      <c r="BP107" s="274"/>
      <c r="BQ107" s="274"/>
      <c r="BR107" s="274"/>
      <c r="BS107" s="274"/>
      <c r="BT107" s="274"/>
      <c r="BU107" s="274"/>
      <c r="BV107" s="274"/>
      <c r="BW107" s="274"/>
      <c r="BX107" s="274"/>
      <c r="BY107" s="274"/>
      <c r="BZ107" s="274"/>
      <c r="CA107" s="274"/>
      <c r="CB107" s="274"/>
      <c r="CC107" s="274"/>
      <c r="CD107" s="274"/>
      <c r="CE107" s="274"/>
      <c r="CF107" s="274"/>
      <c r="CG107" s="274"/>
    </row>
    <row r="108" spans="1:85">
      <c r="A108" s="274"/>
      <c r="B108" s="274"/>
      <c r="C108" s="274"/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  <c r="S108" s="274"/>
      <c r="T108" s="274"/>
      <c r="U108" s="274"/>
      <c r="V108" s="274"/>
      <c r="W108" s="274"/>
      <c r="X108" s="274"/>
      <c r="Y108" s="274"/>
      <c r="Z108" s="274"/>
      <c r="AA108" s="274"/>
      <c r="AB108" s="274"/>
      <c r="AC108" s="274"/>
      <c r="AD108" s="274"/>
      <c r="AE108" s="274"/>
      <c r="AF108" s="274"/>
      <c r="AG108" s="274"/>
      <c r="AH108" s="274"/>
      <c r="AI108" s="274"/>
      <c r="AJ108" s="274"/>
      <c r="AK108" s="274"/>
      <c r="AL108" s="274"/>
      <c r="AM108" s="274"/>
      <c r="AN108" s="274"/>
      <c r="AO108" s="274"/>
      <c r="AP108" s="274"/>
      <c r="AQ108" s="274"/>
      <c r="AR108" s="274"/>
      <c r="AS108" s="274"/>
      <c r="AT108" s="274"/>
      <c r="AU108" s="274"/>
      <c r="AV108" s="274"/>
      <c r="AW108" s="274"/>
      <c r="AX108" s="274"/>
      <c r="AY108" s="274"/>
      <c r="AZ108" s="274"/>
      <c r="BA108" s="274"/>
      <c r="BB108" s="274"/>
      <c r="BC108" s="274"/>
      <c r="BD108" s="274"/>
      <c r="BE108" s="274"/>
      <c r="BF108" s="274"/>
      <c r="BG108" s="274"/>
      <c r="BH108" s="274"/>
      <c r="BI108" s="274"/>
      <c r="BJ108" s="274"/>
      <c r="BK108" s="274"/>
      <c r="BL108" s="274"/>
      <c r="BM108" s="274"/>
      <c r="BN108" s="274"/>
      <c r="BO108" s="274"/>
      <c r="BP108" s="274"/>
      <c r="BQ108" s="274"/>
      <c r="BR108" s="274"/>
      <c r="BS108" s="274"/>
      <c r="BT108" s="274"/>
      <c r="BU108" s="274"/>
      <c r="BV108" s="274"/>
      <c r="BW108" s="274"/>
      <c r="BX108" s="274"/>
      <c r="BY108" s="274"/>
      <c r="BZ108" s="274"/>
      <c r="CA108" s="274"/>
      <c r="CB108" s="274"/>
      <c r="CC108" s="274"/>
      <c r="CD108" s="274"/>
      <c r="CE108" s="274"/>
      <c r="CF108" s="274"/>
      <c r="CG108" s="274"/>
    </row>
    <row r="109" spans="1:85">
      <c r="A109" s="274"/>
      <c r="B109" s="274"/>
      <c r="C109" s="274"/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74"/>
      <c r="V109" s="274"/>
      <c r="W109" s="274"/>
      <c r="X109" s="274"/>
      <c r="Y109" s="274"/>
      <c r="Z109" s="274"/>
      <c r="AA109" s="274"/>
      <c r="AB109" s="274"/>
      <c r="AC109" s="274"/>
      <c r="AD109" s="274"/>
      <c r="AE109" s="274"/>
      <c r="AF109" s="274"/>
      <c r="AG109" s="274"/>
      <c r="AH109" s="274"/>
      <c r="AI109" s="274"/>
      <c r="AJ109" s="274"/>
      <c r="AK109" s="274"/>
      <c r="AL109" s="274"/>
      <c r="AM109" s="274"/>
      <c r="AN109" s="274"/>
      <c r="AO109" s="274"/>
      <c r="AP109" s="274"/>
      <c r="AQ109" s="274"/>
      <c r="AR109" s="274"/>
      <c r="AS109" s="274"/>
      <c r="AT109" s="274"/>
      <c r="AU109" s="274"/>
      <c r="AV109" s="274"/>
      <c r="AW109" s="274"/>
      <c r="AX109" s="274"/>
      <c r="AY109" s="274"/>
      <c r="AZ109" s="274"/>
      <c r="BA109" s="274"/>
      <c r="BB109" s="274"/>
      <c r="BC109" s="274"/>
      <c r="BD109" s="274"/>
      <c r="BE109" s="274"/>
      <c r="BF109" s="274"/>
      <c r="BG109" s="274"/>
      <c r="BH109" s="274"/>
      <c r="BI109" s="274"/>
      <c r="BJ109" s="274"/>
      <c r="BK109" s="274"/>
      <c r="BL109" s="274"/>
      <c r="BM109" s="274"/>
      <c r="BN109" s="274"/>
      <c r="BO109" s="274"/>
      <c r="BP109" s="274"/>
      <c r="BQ109" s="274"/>
      <c r="BR109" s="274"/>
      <c r="BS109" s="274"/>
      <c r="BT109" s="274"/>
      <c r="BU109" s="274"/>
      <c r="BV109" s="274"/>
      <c r="BW109" s="274"/>
      <c r="BX109" s="274"/>
      <c r="BY109" s="274"/>
      <c r="BZ109" s="274"/>
      <c r="CA109" s="274"/>
      <c r="CB109" s="274"/>
      <c r="CC109" s="274"/>
      <c r="CD109" s="274"/>
      <c r="CE109" s="274"/>
      <c r="CF109" s="274"/>
      <c r="CG109" s="274"/>
    </row>
    <row r="110" spans="1:85">
      <c r="A110" s="274"/>
      <c r="B110" s="274"/>
      <c r="C110" s="274"/>
      <c r="D110" s="274"/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4"/>
      <c r="AJ110" s="274"/>
      <c r="AK110" s="274"/>
      <c r="AL110" s="274"/>
      <c r="AM110" s="274"/>
      <c r="AN110" s="274"/>
      <c r="AO110" s="274"/>
      <c r="AP110" s="274"/>
      <c r="AQ110" s="274"/>
      <c r="AR110" s="274"/>
      <c r="AS110" s="274"/>
      <c r="AT110" s="274"/>
      <c r="AU110" s="274"/>
      <c r="AV110" s="274"/>
      <c r="AW110" s="274"/>
      <c r="AX110" s="274"/>
      <c r="AY110" s="274"/>
      <c r="AZ110" s="274"/>
      <c r="BA110" s="274"/>
      <c r="BB110" s="274"/>
      <c r="BC110" s="274"/>
      <c r="BD110" s="274"/>
      <c r="BE110" s="274"/>
      <c r="BF110" s="274"/>
      <c r="BG110" s="274"/>
      <c r="BH110" s="274"/>
      <c r="BI110" s="274"/>
      <c r="BJ110" s="274"/>
      <c r="BK110" s="274"/>
      <c r="BL110" s="274"/>
      <c r="BM110" s="274"/>
      <c r="BN110" s="274"/>
      <c r="BO110" s="274"/>
      <c r="BP110" s="274"/>
      <c r="BQ110" s="274"/>
      <c r="BR110" s="274"/>
      <c r="BS110" s="274"/>
      <c r="BT110" s="274"/>
      <c r="BU110" s="274"/>
      <c r="BV110" s="274"/>
      <c r="BW110" s="274"/>
      <c r="BX110" s="274"/>
      <c r="BY110" s="274"/>
      <c r="BZ110" s="274"/>
      <c r="CA110" s="274"/>
      <c r="CB110" s="274"/>
      <c r="CC110" s="274"/>
      <c r="CD110" s="274"/>
      <c r="CE110" s="274"/>
      <c r="CF110" s="274"/>
      <c r="CG110" s="274"/>
    </row>
    <row r="111" spans="1:85">
      <c r="A111" s="274"/>
      <c r="B111" s="274"/>
      <c r="C111" s="274"/>
      <c r="D111" s="274"/>
      <c r="E111" s="274"/>
      <c r="F111" s="274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  <c r="X111" s="274"/>
      <c r="Y111" s="274"/>
      <c r="Z111" s="274"/>
      <c r="AA111" s="274"/>
      <c r="AB111" s="274"/>
      <c r="AC111" s="274"/>
      <c r="AD111" s="274"/>
      <c r="AE111" s="274"/>
      <c r="AF111" s="274"/>
      <c r="AG111" s="274"/>
      <c r="AH111" s="274"/>
      <c r="AI111" s="274"/>
      <c r="AJ111" s="274"/>
      <c r="AK111" s="274"/>
      <c r="AL111" s="274"/>
      <c r="AM111" s="274"/>
      <c r="AN111" s="274"/>
      <c r="AO111" s="274"/>
      <c r="AP111" s="274"/>
      <c r="AQ111" s="274"/>
      <c r="AR111" s="274"/>
      <c r="AS111" s="274"/>
      <c r="AT111" s="274"/>
      <c r="AU111" s="274"/>
      <c r="AV111" s="274"/>
      <c r="AW111" s="274"/>
      <c r="AX111" s="274"/>
      <c r="AY111" s="274"/>
      <c r="AZ111" s="274"/>
      <c r="BA111" s="274"/>
      <c r="BB111" s="274"/>
      <c r="BC111" s="274"/>
      <c r="BD111" s="274"/>
      <c r="BE111" s="274"/>
      <c r="BF111" s="274"/>
      <c r="BG111" s="274"/>
      <c r="BH111" s="274"/>
      <c r="BI111" s="274"/>
      <c r="BJ111" s="274"/>
      <c r="BK111" s="274"/>
      <c r="BL111" s="274"/>
      <c r="BM111" s="274"/>
      <c r="BN111" s="274"/>
      <c r="BO111" s="274"/>
      <c r="BP111" s="274"/>
      <c r="BQ111" s="274"/>
      <c r="BR111" s="274"/>
      <c r="BS111" s="274"/>
      <c r="BT111" s="274"/>
      <c r="BU111" s="274"/>
      <c r="BV111" s="274"/>
      <c r="BW111" s="274"/>
      <c r="BX111" s="274"/>
      <c r="BY111" s="274"/>
      <c r="BZ111" s="274"/>
      <c r="CA111" s="274"/>
      <c r="CB111" s="274"/>
      <c r="CC111" s="274"/>
      <c r="CD111" s="274"/>
      <c r="CE111" s="274"/>
      <c r="CF111" s="274"/>
      <c r="CG111" s="274"/>
    </row>
    <row r="112" spans="1:85">
      <c r="A112" s="274"/>
      <c r="B112" s="274"/>
      <c r="C112" s="274"/>
      <c r="D112" s="274"/>
      <c r="E112" s="274"/>
      <c r="F112" s="274"/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4"/>
      <c r="S112" s="274"/>
      <c r="T112" s="274"/>
      <c r="U112" s="274"/>
      <c r="V112" s="274"/>
      <c r="W112" s="274"/>
      <c r="X112" s="274"/>
      <c r="Y112" s="274"/>
      <c r="Z112" s="274"/>
      <c r="AA112" s="274"/>
      <c r="AB112" s="274"/>
      <c r="AC112" s="274"/>
      <c r="AD112" s="274"/>
      <c r="AE112" s="274"/>
      <c r="AF112" s="274"/>
      <c r="AG112" s="274"/>
      <c r="AH112" s="274"/>
      <c r="AI112" s="274"/>
      <c r="AJ112" s="274"/>
      <c r="AK112" s="274"/>
      <c r="AL112" s="274"/>
      <c r="AM112" s="274"/>
      <c r="AN112" s="274"/>
      <c r="AO112" s="274"/>
      <c r="AP112" s="274"/>
      <c r="AQ112" s="274"/>
      <c r="AR112" s="274"/>
      <c r="AS112" s="274"/>
      <c r="AT112" s="274"/>
      <c r="AU112" s="274"/>
      <c r="AV112" s="274"/>
      <c r="AW112" s="274"/>
      <c r="AX112" s="274"/>
      <c r="AY112" s="274"/>
      <c r="AZ112" s="274"/>
      <c r="BA112" s="274"/>
      <c r="BB112" s="274"/>
      <c r="BC112" s="274"/>
      <c r="BD112" s="274"/>
      <c r="BE112" s="274"/>
      <c r="BF112" s="274"/>
      <c r="BG112" s="274"/>
      <c r="BH112" s="274"/>
      <c r="BI112" s="274"/>
      <c r="BJ112" s="274"/>
      <c r="BK112" s="274"/>
      <c r="BL112" s="274"/>
      <c r="BM112" s="274"/>
      <c r="BN112" s="274"/>
      <c r="BO112" s="274"/>
      <c r="BP112" s="274"/>
      <c r="BQ112" s="274"/>
      <c r="BR112" s="274"/>
      <c r="BS112" s="274"/>
      <c r="BT112" s="274"/>
      <c r="BU112" s="274"/>
      <c r="BV112" s="274"/>
      <c r="BW112" s="274"/>
      <c r="BX112" s="274"/>
      <c r="BY112" s="274"/>
      <c r="BZ112" s="274"/>
      <c r="CA112" s="274"/>
      <c r="CB112" s="274"/>
      <c r="CC112" s="274"/>
      <c r="CD112" s="274"/>
      <c r="CE112" s="274"/>
      <c r="CF112" s="274"/>
      <c r="CG112" s="274"/>
    </row>
    <row r="113" spans="1:85">
      <c r="A113" s="274"/>
      <c r="B113" s="274"/>
      <c r="C113" s="274"/>
      <c r="D113" s="274"/>
      <c r="E113" s="274"/>
      <c r="F113" s="274"/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4"/>
      <c r="X113" s="274"/>
      <c r="Y113" s="274"/>
      <c r="Z113" s="274"/>
      <c r="AA113" s="274"/>
      <c r="AB113" s="274"/>
      <c r="AC113" s="274"/>
      <c r="AD113" s="274"/>
      <c r="AE113" s="274"/>
      <c r="AF113" s="274"/>
      <c r="AG113" s="274"/>
      <c r="AH113" s="274"/>
      <c r="AI113" s="274"/>
      <c r="AJ113" s="274"/>
      <c r="AK113" s="274"/>
      <c r="AL113" s="274"/>
      <c r="AM113" s="274"/>
      <c r="AN113" s="274"/>
      <c r="AO113" s="274"/>
      <c r="AP113" s="274"/>
      <c r="AQ113" s="274"/>
      <c r="AR113" s="274"/>
      <c r="AS113" s="274"/>
      <c r="AT113" s="274"/>
      <c r="AU113" s="274"/>
      <c r="AV113" s="274"/>
      <c r="AW113" s="274"/>
      <c r="AX113" s="274"/>
      <c r="AY113" s="274"/>
      <c r="AZ113" s="274"/>
      <c r="BA113" s="274"/>
      <c r="BB113" s="274"/>
      <c r="BC113" s="274"/>
      <c r="BD113" s="274"/>
      <c r="BE113" s="274"/>
      <c r="BF113" s="274"/>
      <c r="BG113" s="274"/>
      <c r="BH113" s="274"/>
      <c r="BI113" s="274"/>
      <c r="BJ113" s="274"/>
      <c r="BK113" s="274"/>
      <c r="BL113" s="274"/>
      <c r="BM113" s="274"/>
      <c r="BN113" s="274"/>
      <c r="BO113" s="274"/>
      <c r="BP113" s="274"/>
      <c r="BQ113" s="274"/>
      <c r="BR113" s="274"/>
      <c r="BS113" s="274"/>
      <c r="BT113" s="274"/>
      <c r="BU113" s="274"/>
      <c r="BV113" s="274"/>
      <c r="BW113" s="274"/>
      <c r="BX113" s="274"/>
      <c r="BY113" s="274"/>
      <c r="BZ113" s="274"/>
      <c r="CA113" s="274"/>
      <c r="CB113" s="274"/>
      <c r="CC113" s="274"/>
      <c r="CD113" s="274"/>
      <c r="CE113" s="274"/>
      <c r="CF113" s="274"/>
      <c r="CG113" s="274"/>
    </row>
    <row r="114" spans="1:85">
      <c r="A114" s="274"/>
      <c r="B114" s="274"/>
      <c r="C114" s="274"/>
      <c r="D114" s="274"/>
      <c r="E114" s="274"/>
      <c r="F114" s="274"/>
      <c r="G114" s="274"/>
      <c r="H114" s="274"/>
      <c r="I114" s="274"/>
      <c r="J114" s="274"/>
      <c r="K114" s="274"/>
      <c r="L114" s="274"/>
      <c r="M114" s="274"/>
      <c r="N114" s="274"/>
      <c r="O114" s="274"/>
      <c r="P114" s="274"/>
      <c r="Q114" s="274"/>
      <c r="R114" s="274"/>
      <c r="S114" s="274"/>
      <c r="T114" s="274"/>
      <c r="U114" s="274"/>
      <c r="V114" s="274"/>
      <c r="W114" s="274"/>
      <c r="X114" s="274"/>
      <c r="Y114" s="274"/>
      <c r="Z114" s="274"/>
      <c r="AA114" s="274"/>
      <c r="AB114" s="274"/>
      <c r="AC114" s="274"/>
      <c r="AD114" s="274"/>
      <c r="AE114" s="274"/>
      <c r="AF114" s="274"/>
      <c r="AG114" s="274"/>
      <c r="AH114" s="274"/>
      <c r="AI114" s="274"/>
      <c r="AJ114" s="274"/>
      <c r="AK114" s="274"/>
      <c r="AL114" s="274"/>
      <c r="AM114" s="274"/>
      <c r="AN114" s="274"/>
      <c r="AO114" s="274"/>
      <c r="AP114" s="274"/>
      <c r="AQ114" s="274"/>
      <c r="AR114" s="274"/>
      <c r="AS114" s="274"/>
      <c r="AT114" s="274"/>
      <c r="AU114" s="274"/>
      <c r="AV114" s="274"/>
      <c r="AW114" s="274"/>
      <c r="AX114" s="274"/>
      <c r="AY114" s="274"/>
      <c r="AZ114" s="274"/>
      <c r="BA114" s="274"/>
      <c r="BB114" s="274"/>
      <c r="BC114" s="274"/>
      <c r="BD114" s="274"/>
      <c r="BE114" s="274"/>
      <c r="BF114" s="274"/>
      <c r="BG114" s="274"/>
      <c r="BH114" s="274"/>
      <c r="BI114" s="274"/>
      <c r="BJ114" s="274"/>
      <c r="BK114" s="274"/>
      <c r="BL114" s="274"/>
      <c r="BM114" s="274"/>
      <c r="BN114" s="274"/>
      <c r="BO114" s="274"/>
      <c r="BP114" s="274"/>
      <c r="BQ114" s="274"/>
      <c r="BR114" s="274"/>
      <c r="BS114" s="274"/>
      <c r="BT114" s="274"/>
      <c r="BU114" s="274"/>
      <c r="BV114" s="274"/>
      <c r="BW114" s="274"/>
      <c r="BX114" s="274"/>
      <c r="BY114" s="274"/>
      <c r="BZ114" s="274"/>
      <c r="CA114" s="274"/>
      <c r="CB114" s="274"/>
      <c r="CC114" s="274"/>
      <c r="CD114" s="274"/>
      <c r="CE114" s="274"/>
      <c r="CF114" s="274"/>
      <c r="CG114" s="274"/>
    </row>
    <row r="115" spans="1:85">
      <c r="A115" s="274"/>
      <c r="B115" s="274"/>
      <c r="C115" s="274"/>
      <c r="D115" s="274"/>
      <c r="E115" s="274"/>
      <c r="F115" s="274"/>
      <c r="G115" s="274"/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74"/>
      <c r="U115" s="274"/>
      <c r="V115" s="274"/>
      <c r="W115" s="274"/>
      <c r="X115" s="274"/>
      <c r="Y115" s="274"/>
      <c r="Z115" s="274"/>
      <c r="AA115" s="274"/>
      <c r="AB115" s="274"/>
      <c r="AC115" s="274"/>
      <c r="AD115" s="274"/>
      <c r="AE115" s="274"/>
      <c r="AF115" s="274"/>
      <c r="AG115" s="274"/>
      <c r="AH115" s="274"/>
      <c r="AI115" s="274"/>
      <c r="AJ115" s="274"/>
      <c r="AK115" s="274"/>
      <c r="AL115" s="274"/>
      <c r="AM115" s="274"/>
      <c r="AN115" s="274"/>
      <c r="AO115" s="274"/>
      <c r="AP115" s="274"/>
      <c r="AQ115" s="274"/>
      <c r="AR115" s="274"/>
      <c r="AS115" s="274"/>
      <c r="AT115" s="274"/>
      <c r="AU115" s="274"/>
      <c r="AV115" s="274"/>
      <c r="AW115" s="274"/>
      <c r="AX115" s="274"/>
      <c r="AY115" s="274"/>
      <c r="AZ115" s="274"/>
      <c r="BA115" s="274"/>
      <c r="BB115" s="274"/>
      <c r="BC115" s="274"/>
      <c r="BD115" s="274"/>
      <c r="BE115" s="274"/>
      <c r="BF115" s="274"/>
      <c r="BG115" s="274"/>
      <c r="BH115" s="274"/>
      <c r="BI115" s="274"/>
      <c r="BJ115" s="274"/>
      <c r="BK115" s="274"/>
      <c r="BL115" s="274"/>
      <c r="BM115" s="274"/>
      <c r="BN115" s="274"/>
      <c r="BO115" s="274"/>
      <c r="BP115" s="274"/>
      <c r="BQ115" s="274"/>
      <c r="BR115" s="274"/>
      <c r="BS115" s="274"/>
      <c r="BT115" s="274"/>
      <c r="BU115" s="274"/>
      <c r="BV115" s="274"/>
      <c r="BW115" s="274"/>
      <c r="BX115" s="274"/>
      <c r="BY115" s="274"/>
      <c r="BZ115" s="274"/>
      <c r="CA115" s="274"/>
      <c r="CB115" s="274"/>
      <c r="CC115" s="274"/>
      <c r="CD115" s="274"/>
      <c r="CE115" s="274"/>
      <c r="CF115" s="274"/>
      <c r="CG115" s="274"/>
    </row>
    <row r="116" spans="1:85">
      <c r="A116" s="274"/>
      <c r="B116" s="274"/>
      <c r="C116" s="274"/>
      <c r="D116" s="274"/>
      <c r="E116" s="274"/>
      <c r="F116" s="274"/>
      <c r="G116" s="274"/>
      <c r="H116" s="274"/>
      <c r="I116" s="274"/>
      <c r="J116" s="274"/>
      <c r="K116" s="274"/>
      <c r="L116" s="274"/>
      <c r="M116" s="274"/>
      <c r="N116" s="274"/>
      <c r="O116" s="274"/>
      <c r="P116" s="274"/>
      <c r="Q116" s="274"/>
      <c r="R116" s="274"/>
      <c r="S116" s="274"/>
      <c r="T116" s="274"/>
      <c r="U116" s="274"/>
      <c r="V116" s="274"/>
      <c r="W116" s="274"/>
      <c r="X116" s="274"/>
      <c r="Y116" s="274"/>
      <c r="Z116" s="274"/>
      <c r="AA116" s="274"/>
      <c r="AB116" s="274"/>
      <c r="AC116" s="274"/>
      <c r="AD116" s="274"/>
      <c r="AE116" s="274"/>
      <c r="AF116" s="274"/>
      <c r="AG116" s="274"/>
      <c r="AH116" s="274"/>
      <c r="AI116" s="274"/>
      <c r="AJ116" s="274"/>
      <c r="AK116" s="274"/>
      <c r="AL116" s="274"/>
      <c r="AM116" s="274"/>
      <c r="AN116" s="274"/>
      <c r="AO116" s="274"/>
      <c r="AP116" s="274"/>
      <c r="AQ116" s="274"/>
      <c r="AR116" s="274"/>
      <c r="AS116" s="274"/>
      <c r="AT116" s="274"/>
      <c r="AU116" s="274"/>
      <c r="AV116" s="274"/>
      <c r="AW116" s="274"/>
      <c r="AX116" s="274"/>
      <c r="AY116" s="274"/>
      <c r="AZ116" s="274"/>
      <c r="BA116" s="274"/>
      <c r="BB116" s="274"/>
      <c r="BC116" s="274"/>
      <c r="BD116" s="274"/>
      <c r="BE116" s="274"/>
      <c r="BF116" s="274"/>
      <c r="BG116" s="274"/>
      <c r="BH116" s="274"/>
      <c r="BI116" s="274"/>
      <c r="BJ116" s="274"/>
      <c r="BK116" s="274"/>
      <c r="BL116" s="274"/>
      <c r="BM116" s="274"/>
      <c r="BN116" s="274"/>
      <c r="BO116" s="274"/>
      <c r="BP116" s="274"/>
      <c r="BQ116" s="274"/>
      <c r="BR116" s="274"/>
      <c r="BS116" s="274"/>
      <c r="BT116" s="274"/>
      <c r="BU116" s="274"/>
      <c r="BV116" s="274"/>
      <c r="BW116" s="274"/>
      <c r="BX116" s="274"/>
      <c r="BY116" s="274"/>
      <c r="BZ116" s="274"/>
      <c r="CA116" s="274"/>
      <c r="CB116" s="274"/>
      <c r="CC116" s="274"/>
      <c r="CD116" s="274"/>
      <c r="CE116" s="274"/>
      <c r="CF116" s="274"/>
      <c r="CG116" s="274"/>
    </row>
    <row r="117" spans="1:85">
      <c r="A117" s="274"/>
      <c r="B117" s="274"/>
      <c r="C117" s="274"/>
      <c r="D117" s="274"/>
      <c r="E117" s="274"/>
      <c r="F117" s="274"/>
      <c r="G117" s="274"/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  <c r="T117" s="274"/>
      <c r="U117" s="274"/>
      <c r="V117" s="274"/>
      <c r="W117" s="274"/>
      <c r="X117" s="274"/>
      <c r="Y117" s="274"/>
      <c r="Z117" s="274"/>
      <c r="AA117" s="274"/>
      <c r="AB117" s="274"/>
      <c r="AC117" s="274"/>
      <c r="AD117" s="274"/>
      <c r="AE117" s="274"/>
      <c r="AF117" s="274"/>
      <c r="AG117" s="274"/>
      <c r="AH117" s="274"/>
      <c r="AI117" s="274"/>
      <c r="AJ117" s="274"/>
      <c r="AK117" s="274"/>
      <c r="AL117" s="274"/>
      <c r="AM117" s="274"/>
      <c r="AN117" s="274"/>
      <c r="AO117" s="274"/>
      <c r="AP117" s="274"/>
      <c r="AQ117" s="274"/>
      <c r="AR117" s="274"/>
      <c r="AS117" s="274"/>
      <c r="AT117" s="274"/>
      <c r="AU117" s="274"/>
      <c r="AV117" s="274"/>
      <c r="AW117" s="274"/>
      <c r="AX117" s="274"/>
      <c r="AY117" s="274"/>
      <c r="AZ117" s="274"/>
      <c r="BA117" s="274"/>
      <c r="BB117" s="274"/>
      <c r="BC117" s="274"/>
      <c r="BD117" s="274"/>
      <c r="BE117" s="274"/>
      <c r="BF117" s="274"/>
      <c r="BG117" s="274"/>
      <c r="BH117" s="274"/>
      <c r="BI117" s="274"/>
      <c r="BJ117" s="274"/>
      <c r="BK117" s="274"/>
      <c r="BL117" s="274"/>
      <c r="BM117" s="274"/>
      <c r="BN117" s="274"/>
      <c r="BO117" s="274"/>
      <c r="BP117" s="274"/>
      <c r="BQ117" s="274"/>
      <c r="BR117" s="274"/>
      <c r="BS117" s="274"/>
      <c r="BT117" s="274"/>
      <c r="BU117" s="274"/>
      <c r="BV117" s="274"/>
      <c r="BW117" s="274"/>
      <c r="BX117" s="274"/>
      <c r="BY117" s="274"/>
      <c r="BZ117" s="274"/>
      <c r="CA117" s="274"/>
      <c r="CB117" s="274"/>
      <c r="CC117" s="274"/>
      <c r="CD117" s="274"/>
      <c r="CE117" s="274"/>
      <c r="CF117" s="274"/>
      <c r="CG117" s="274"/>
    </row>
    <row r="118" spans="1:85">
      <c r="A118" s="274"/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  <c r="AJ118" s="274"/>
      <c r="AK118" s="274"/>
      <c r="AL118" s="274"/>
      <c r="AM118" s="274"/>
      <c r="AN118" s="274"/>
      <c r="AO118" s="274"/>
      <c r="AP118" s="274"/>
      <c r="AQ118" s="274"/>
      <c r="AR118" s="274"/>
      <c r="AS118" s="274"/>
      <c r="AT118" s="274"/>
      <c r="AU118" s="274"/>
      <c r="AV118" s="274"/>
      <c r="AW118" s="274"/>
      <c r="AX118" s="274"/>
      <c r="AY118" s="274"/>
      <c r="AZ118" s="274"/>
      <c r="BA118" s="274"/>
      <c r="BB118" s="274"/>
      <c r="BC118" s="274"/>
      <c r="BD118" s="274"/>
      <c r="BE118" s="274"/>
      <c r="BF118" s="274"/>
      <c r="BG118" s="274"/>
      <c r="BH118" s="274"/>
      <c r="BI118" s="274"/>
      <c r="BJ118" s="274"/>
      <c r="BK118" s="274"/>
      <c r="BL118" s="274"/>
      <c r="BM118" s="274"/>
      <c r="BN118" s="274"/>
      <c r="BO118" s="274"/>
      <c r="BP118" s="274"/>
      <c r="BQ118" s="274"/>
      <c r="BR118" s="274"/>
      <c r="BS118" s="274"/>
      <c r="BT118" s="274"/>
      <c r="BU118" s="274"/>
      <c r="BV118" s="274"/>
      <c r="BW118" s="274"/>
      <c r="BX118" s="274"/>
      <c r="BY118" s="274"/>
      <c r="BZ118" s="274"/>
      <c r="CA118" s="274"/>
      <c r="CB118" s="274"/>
      <c r="CC118" s="274"/>
      <c r="CD118" s="274"/>
      <c r="CE118" s="274"/>
      <c r="CF118" s="274"/>
      <c r="CG118" s="274"/>
    </row>
    <row r="119" spans="1:85">
      <c r="A119" s="274"/>
      <c r="B119" s="274"/>
      <c r="C119" s="274"/>
      <c r="D119" s="274"/>
      <c r="E119" s="274"/>
      <c r="F119" s="274"/>
      <c r="G119" s="274"/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4"/>
      <c r="U119" s="274"/>
      <c r="V119" s="274"/>
      <c r="W119" s="274"/>
      <c r="X119" s="274"/>
      <c r="Y119" s="274"/>
      <c r="Z119" s="274"/>
      <c r="AA119" s="274"/>
      <c r="AB119" s="274"/>
      <c r="AC119" s="274"/>
      <c r="AD119" s="274"/>
      <c r="AE119" s="274"/>
      <c r="AF119" s="274"/>
      <c r="AG119" s="274"/>
      <c r="AH119" s="274"/>
      <c r="AI119" s="274"/>
      <c r="AJ119" s="274"/>
      <c r="AK119" s="274"/>
      <c r="AL119" s="274"/>
      <c r="AM119" s="274"/>
      <c r="AN119" s="274"/>
      <c r="AO119" s="274"/>
      <c r="AP119" s="274"/>
      <c r="AQ119" s="274"/>
      <c r="AR119" s="274"/>
      <c r="AS119" s="274"/>
      <c r="AT119" s="274"/>
      <c r="AU119" s="274"/>
      <c r="AV119" s="274"/>
      <c r="AW119" s="274"/>
      <c r="AX119" s="274"/>
      <c r="AY119" s="274"/>
      <c r="AZ119" s="274"/>
      <c r="BA119" s="274"/>
      <c r="BB119" s="274"/>
      <c r="BC119" s="274"/>
      <c r="BD119" s="274"/>
      <c r="BE119" s="274"/>
      <c r="BF119" s="274"/>
      <c r="BG119" s="274"/>
      <c r="BH119" s="274"/>
      <c r="BI119" s="274"/>
      <c r="BJ119" s="274"/>
      <c r="BK119" s="274"/>
      <c r="BL119" s="274"/>
      <c r="BM119" s="274"/>
      <c r="BN119" s="274"/>
      <c r="BO119" s="274"/>
      <c r="BP119" s="274"/>
      <c r="BQ119" s="274"/>
      <c r="BR119" s="274"/>
      <c r="BS119" s="274"/>
      <c r="BT119" s="274"/>
      <c r="BU119" s="274"/>
      <c r="BV119" s="274"/>
      <c r="BW119" s="274"/>
      <c r="BX119" s="274"/>
      <c r="BY119" s="274"/>
      <c r="BZ119" s="274"/>
      <c r="CA119" s="274"/>
      <c r="CB119" s="274"/>
      <c r="CC119" s="274"/>
      <c r="CD119" s="274"/>
      <c r="CE119" s="274"/>
      <c r="CF119" s="274"/>
      <c r="CG119" s="274"/>
    </row>
    <row r="120" spans="1:85">
      <c r="A120" s="274"/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74"/>
      <c r="Q120" s="274"/>
      <c r="R120" s="274"/>
      <c r="S120" s="274"/>
      <c r="T120" s="274"/>
      <c r="U120" s="274"/>
      <c r="V120" s="274"/>
      <c r="W120" s="274"/>
      <c r="X120" s="274"/>
      <c r="Y120" s="274"/>
      <c r="Z120" s="274"/>
      <c r="AA120" s="274"/>
      <c r="AB120" s="274"/>
      <c r="AC120" s="274"/>
      <c r="AD120" s="274"/>
      <c r="AE120" s="274"/>
      <c r="AF120" s="274"/>
      <c r="AG120" s="274"/>
      <c r="AH120" s="274"/>
      <c r="AI120" s="274"/>
      <c r="AJ120" s="274"/>
      <c r="AK120" s="274"/>
      <c r="AL120" s="274"/>
      <c r="AM120" s="274"/>
      <c r="AN120" s="274"/>
      <c r="AO120" s="274"/>
      <c r="AP120" s="274"/>
      <c r="AQ120" s="274"/>
      <c r="AR120" s="274"/>
      <c r="AS120" s="274"/>
      <c r="AT120" s="274"/>
      <c r="AU120" s="274"/>
      <c r="AV120" s="274"/>
      <c r="AW120" s="274"/>
      <c r="AX120" s="274"/>
      <c r="AY120" s="274"/>
      <c r="AZ120" s="274"/>
      <c r="BA120" s="274"/>
      <c r="BB120" s="274"/>
      <c r="BC120" s="274"/>
      <c r="BD120" s="274"/>
      <c r="BE120" s="274"/>
      <c r="BF120" s="274"/>
      <c r="BG120" s="274"/>
      <c r="BH120" s="274"/>
      <c r="BI120" s="274"/>
      <c r="BJ120" s="274"/>
      <c r="BK120" s="274"/>
      <c r="BL120" s="274"/>
      <c r="BM120" s="274"/>
      <c r="BN120" s="274"/>
      <c r="BO120" s="274"/>
      <c r="BP120" s="274"/>
      <c r="BQ120" s="274"/>
      <c r="BR120" s="274"/>
      <c r="BS120" s="274"/>
      <c r="BT120" s="274"/>
      <c r="BU120" s="274"/>
      <c r="BV120" s="274"/>
      <c r="BW120" s="274"/>
      <c r="BX120" s="274"/>
      <c r="BY120" s="274"/>
      <c r="BZ120" s="274"/>
      <c r="CA120" s="274"/>
      <c r="CB120" s="274"/>
      <c r="CC120" s="274"/>
      <c r="CD120" s="274"/>
      <c r="CE120" s="274"/>
      <c r="CF120" s="274"/>
      <c r="CG120" s="274"/>
    </row>
    <row r="121" spans="1:85">
      <c r="A121" s="274"/>
      <c r="B121" s="274"/>
      <c r="C121" s="274"/>
      <c r="D121" s="274"/>
      <c r="E121" s="274"/>
      <c r="F121" s="274"/>
      <c r="G121" s="274"/>
      <c r="H121" s="274"/>
      <c r="I121" s="274"/>
      <c r="J121" s="274"/>
      <c r="K121" s="274"/>
      <c r="L121" s="274"/>
      <c r="M121" s="274"/>
      <c r="N121" s="274"/>
      <c r="O121" s="274"/>
      <c r="P121" s="274"/>
      <c r="Q121" s="274"/>
      <c r="R121" s="274"/>
      <c r="S121" s="274"/>
      <c r="T121" s="274"/>
      <c r="U121" s="274"/>
      <c r="V121" s="274"/>
      <c r="W121" s="274"/>
      <c r="X121" s="274"/>
      <c r="Y121" s="274"/>
      <c r="Z121" s="274"/>
      <c r="AA121" s="274"/>
      <c r="AB121" s="274"/>
      <c r="AC121" s="274"/>
      <c r="AD121" s="274"/>
      <c r="AE121" s="274"/>
      <c r="AF121" s="274"/>
      <c r="AG121" s="274"/>
      <c r="AH121" s="274"/>
      <c r="AI121" s="274"/>
      <c r="AJ121" s="274"/>
      <c r="AK121" s="274"/>
      <c r="AL121" s="274"/>
      <c r="AM121" s="274"/>
      <c r="AN121" s="274"/>
      <c r="AO121" s="274"/>
      <c r="AP121" s="274"/>
      <c r="AQ121" s="274"/>
      <c r="AR121" s="274"/>
      <c r="AS121" s="274"/>
      <c r="AT121" s="274"/>
      <c r="AU121" s="274"/>
      <c r="AV121" s="274"/>
      <c r="AW121" s="274"/>
      <c r="AX121" s="274"/>
      <c r="AY121" s="274"/>
      <c r="AZ121" s="274"/>
      <c r="BA121" s="274"/>
      <c r="BB121" s="274"/>
      <c r="BC121" s="274"/>
      <c r="BD121" s="274"/>
      <c r="BE121" s="274"/>
      <c r="BF121" s="274"/>
      <c r="BG121" s="274"/>
      <c r="BH121" s="274"/>
      <c r="BI121" s="274"/>
      <c r="BJ121" s="274"/>
      <c r="BK121" s="274"/>
      <c r="BL121" s="274"/>
      <c r="BM121" s="274"/>
      <c r="BN121" s="274"/>
      <c r="BO121" s="274"/>
      <c r="BP121" s="274"/>
      <c r="BQ121" s="274"/>
      <c r="BR121" s="274"/>
      <c r="BS121" s="274"/>
      <c r="BT121" s="274"/>
      <c r="BU121" s="274"/>
      <c r="BV121" s="274"/>
      <c r="BW121" s="274"/>
      <c r="BX121" s="274"/>
      <c r="BY121" s="274"/>
      <c r="BZ121" s="274"/>
      <c r="CA121" s="274"/>
      <c r="CB121" s="274"/>
      <c r="CC121" s="274"/>
      <c r="CD121" s="274"/>
      <c r="CE121" s="274"/>
      <c r="CF121" s="274"/>
      <c r="CG121" s="274"/>
    </row>
    <row r="122" spans="1:85">
      <c r="A122" s="274"/>
      <c r="B122" s="274"/>
      <c r="C122" s="274"/>
      <c r="D122" s="274"/>
      <c r="E122" s="274"/>
      <c r="F122" s="274"/>
      <c r="G122" s="274"/>
      <c r="H122" s="274"/>
      <c r="I122" s="274"/>
      <c r="J122" s="274"/>
      <c r="K122" s="274"/>
      <c r="L122" s="274"/>
      <c r="M122" s="274"/>
      <c r="N122" s="274"/>
      <c r="O122" s="274"/>
      <c r="P122" s="274"/>
      <c r="Q122" s="274"/>
      <c r="R122" s="274"/>
      <c r="S122" s="274"/>
      <c r="T122" s="274"/>
      <c r="U122" s="274"/>
      <c r="V122" s="274"/>
      <c r="W122" s="274"/>
      <c r="X122" s="274"/>
      <c r="Y122" s="274"/>
      <c r="Z122" s="274"/>
      <c r="AA122" s="274"/>
      <c r="AB122" s="274"/>
      <c r="AC122" s="274"/>
      <c r="AD122" s="274"/>
      <c r="AE122" s="274"/>
      <c r="AF122" s="274"/>
      <c r="AG122" s="274"/>
      <c r="AH122" s="274"/>
      <c r="AI122" s="274"/>
      <c r="AJ122" s="274"/>
      <c r="AK122" s="274"/>
      <c r="AL122" s="274"/>
      <c r="AM122" s="274"/>
      <c r="AN122" s="274"/>
      <c r="AO122" s="274"/>
      <c r="AP122" s="274"/>
      <c r="AQ122" s="274"/>
      <c r="AR122" s="274"/>
      <c r="AS122" s="274"/>
      <c r="AT122" s="274"/>
      <c r="AU122" s="274"/>
      <c r="AV122" s="274"/>
      <c r="AW122" s="274"/>
      <c r="AX122" s="274"/>
      <c r="AY122" s="274"/>
      <c r="AZ122" s="274"/>
      <c r="BA122" s="274"/>
      <c r="BB122" s="274"/>
      <c r="BC122" s="274"/>
      <c r="BD122" s="274"/>
      <c r="BE122" s="274"/>
      <c r="BF122" s="274"/>
      <c r="BG122" s="274"/>
      <c r="BH122" s="274"/>
      <c r="BI122" s="274"/>
      <c r="BJ122" s="274"/>
      <c r="BK122" s="274"/>
      <c r="BL122" s="274"/>
      <c r="BM122" s="274"/>
      <c r="BN122" s="274"/>
      <c r="BO122" s="274"/>
      <c r="BP122" s="274"/>
      <c r="BQ122" s="274"/>
      <c r="BR122" s="274"/>
      <c r="BS122" s="274"/>
      <c r="BT122" s="274"/>
      <c r="BU122" s="274"/>
      <c r="BV122" s="274"/>
      <c r="BW122" s="274"/>
      <c r="BX122" s="274"/>
      <c r="BY122" s="274"/>
      <c r="BZ122" s="274"/>
      <c r="CA122" s="274"/>
      <c r="CB122" s="274"/>
      <c r="CC122" s="274"/>
      <c r="CD122" s="274"/>
      <c r="CE122" s="274"/>
      <c r="CF122" s="274"/>
      <c r="CG122" s="274"/>
    </row>
    <row r="123" spans="1:85">
      <c r="A123" s="274"/>
      <c r="B123" s="274"/>
      <c r="C123" s="274"/>
      <c r="D123" s="274"/>
      <c r="E123" s="274"/>
      <c r="F123" s="274"/>
      <c r="G123" s="274"/>
      <c r="H123" s="274"/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4"/>
      <c r="U123" s="274"/>
      <c r="V123" s="274"/>
      <c r="W123" s="274"/>
      <c r="X123" s="274"/>
      <c r="Y123" s="274"/>
      <c r="Z123" s="274"/>
      <c r="AA123" s="274"/>
      <c r="AB123" s="274"/>
      <c r="AC123" s="274"/>
      <c r="AD123" s="274"/>
      <c r="AE123" s="274"/>
      <c r="AF123" s="274"/>
      <c r="AG123" s="274"/>
      <c r="AH123" s="274"/>
      <c r="AI123" s="274"/>
      <c r="AJ123" s="274"/>
      <c r="AK123" s="274"/>
      <c r="AL123" s="274"/>
      <c r="AM123" s="274"/>
      <c r="AN123" s="274"/>
      <c r="AO123" s="274"/>
      <c r="AP123" s="274"/>
      <c r="AQ123" s="274"/>
      <c r="AR123" s="274"/>
      <c r="AS123" s="274"/>
      <c r="AT123" s="274"/>
      <c r="AU123" s="274"/>
      <c r="AV123" s="274"/>
      <c r="AW123" s="274"/>
      <c r="AX123" s="274"/>
      <c r="AY123" s="274"/>
      <c r="AZ123" s="274"/>
      <c r="BA123" s="274"/>
      <c r="BB123" s="274"/>
      <c r="BC123" s="274"/>
      <c r="BD123" s="274"/>
      <c r="BE123" s="274"/>
      <c r="BF123" s="274"/>
      <c r="BG123" s="274"/>
      <c r="BH123" s="274"/>
      <c r="BI123" s="274"/>
      <c r="BJ123" s="274"/>
      <c r="BK123" s="274"/>
      <c r="BL123" s="274"/>
      <c r="BM123" s="274"/>
      <c r="BN123" s="274"/>
      <c r="BO123" s="274"/>
      <c r="BP123" s="274"/>
      <c r="BQ123" s="274"/>
      <c r="BR123" s="274"/>
      <c r="BS123" s="274"/>
      <c r="BT123" s="274"/>
      <c r="BU123" s="274"/>
      <c r="BV123" s="274"/>
      <c r="BW123" s="274"/>
      <c r="BX123" s="274"/>
      <c r="BY123" s="274"/>
      <c r="BZ123" s="274"/>
      <c r="CA123" s="274"/>
      <c r="CB123" s="274"/>
      <c r="CC123" s="274"/>
      <c r="CD123" s="274"/>
      <c r="CE123" s="274"/>
      <c r="CF123" s="274"/>
      <c r="CG123" s="274"/>
    </row>
    <row r="124" spans="1:85">
      <c r="A124" s="274"/>
      <c r="B124" s="274"/>
      <c r="C124" s="274"/>
      <c r="D124" s="274"/>
      <c r="E124" s="274"/>
      <c r="F124" s="274"/>
      <c r="G124" s="274"/>
      <c r="H124" s="274"/>
      <c r="I124" s="274"/>
      <c r="J124" s="274"/>
      <c r="K124" s="274"/>
      <c r="L124" s="274"/>
      <c r="M124" s="274"/>
      <c r="N124" s="274"/>
      <c r="O124" s="274"/>
      <c r="P124" s="274"/>
      <c r="Q124" s="274"/>
      <c r="R124" s="274"/>
      <c r="S124" s="274"/>
      <c r="T124" s="274"/>
      <c r="U124" s="274"/>
      <c r="V124" s="274"/>
      <c r="W124" s="274"/>
      <c r="X124" s="274"/>
      <c r="Y124" s="274"/>
      <c r="Z124" s="274"/>
      <c r="AA124" s="274"/>
      <c r="AB124" s="274"/>
      <c r="AC124" s="274"/>
      <c r="AD124" s="274"/>
      <c r="AE124" s="274"/>
      <c r="AF124" s="274"/>
      <c r="AG124" s="274"/>
      <c r="AH124" s="274"/>
      <c r="AI124" s="274"/>
      <c r="AJ124" s="274"/>
      <c r="AK124" s="274"/>
      <c r="AL124" s="274"/>
      <c r="AM124" s="274"/>
      <c r="AN124" s="274"/>
      <c r="AO124" s="274"/>
      <c r="AP124" s="274"/>
      <c r="AQ124" s="274"/>
      <c r="AR124" s="274"/>
      <c r="AS124" s="274"/>
      <c r="AT124" s="274"/>
      <c r="AU124" s="274"/>
      <c r="AV124" s="274"/>
      <c r="AW124" s="274"/>
      <c r="AX124" s="274"/>
      <c r="AY124" s="274"/>
      <c r="AZ124" s="274"/>
      <c r="BA124" s="274"/>
      <c r="BB124" s="274"/>
      <c r="BC124" s="274"/>
      <c r="BD124" s="274"/>
      <c r="BE124" s="274"/>
      <c r="BF124" s="274"/>
      <c r="BG124" s="274"/>
      <c r="BH124" s="274"/>
      <c r="BI124" s="274"/>
      <c r="BJ124" s="274"/>
      <c r="BK124" s="274"/>
      <c r="BL124" s="274"/>
      <c r="BM124" s="274"/>
      <c r="BN124" s="274"/>
      <c r="BO124" s="274"/>
      <c r="BP124" s="274"/>
      <c r="BQ124" s="274"/>
      <c r="BR124" s="274"/>
      <c r="BS124" s="274"/>
      <c r="BT124" s="274"/>
      <c r="BU124" s="274"/>
      <c r="BV124" s="274"/>
      <c r="BW124" s="274"/>
      <c r="BX124" s="274"/>
      <c r="BY124" s="274"/>
      <c r="BZ124" s="274"/>
      <c r="CA124" s="274"/>
      <c r="CB124" s="274"/>
      <c r="CC124" s="274"/>
      <c r="CD124" s="274"/>
      <c r="CE124" s="274"/>
      <c r="CF124" s="274"/>
      <c r="CG124" s="274"/>
    </row>
    <row r="125" spans="1:85">
      <c r="A125" s="274"/>
      <c r="B125" s="274"/>
      <c r="C125" s="274"/>
      <c r="D125" s="274"/>
      <c r="E125" s="274"/>
      <c r="F125" s="274"/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274"/>
      <c r="T125" s="274"/>
      <c r="U125" s="274"/>
      <c r="V125" s="274"/>
      <c r="W125" s="274"/>
      <c r="X125" s="274"/>
      <c r="Y125" s="274"/>
      <c r="Z125" s="274"/>
      <c r="AA125" s="274"/>
      <c r="AB125" s="274"/>
      <c r="AC125" s="274"/>
      <c r="AD125" s="274"/>
      <c r="AE125" s="274"/>
      <c r="AF125" s="274"/>
      <c r="AG125" s="274"/>
      <c r="AH125" s="274"/>
      <c r="AI125" s="274"/>
      <c r="AJ125" s="274"/>
      <c r="AK125" s="274"/>
      <c r="AL125" s="274"/>
      <c r="AM125" s="274"/>
      <c r="AN125" s="274"/>
      <c r="AO125" s="274"/>
      <c r="AP125" s="274"/>
      <c r="AQ125" s="274"/>
      <c r="AR125" s="274"/>
      <c r="AS125" s="274"/>
      <c r="AT125" s="274"/>
      <c r="AU125" s="274"/>
      <c r="AV125" s="274"/>
      <c r="AW125" s="274"/>
      <c r="AX125" s="274"/>
      <c r="AY125" s="274"/>
      <c r="AZ125" s="274"/>
      <c r="BA125" s="274"/>
      <c r="BB125" s="274"/>
      <c r="BC125" s="274"/>
      <c r="BD125" s="274"/>
      <c r="BE125" s="274"/>
      <c r="BF125" s="274"/>
      <c r="BG125" s="274"/>
      <c r="BH125" s="274"/>
      <c r="BI125" s="274"/>
      <c r="BJ125" s="274"/>
      <c r="BK125" s="274"/>
      <c r="BL125" s="274"/>
      <c r="BM125" s="274"/>
      <c r="BN125" s="274"/>
      <c r="BO125" s="274"/>
      <c r="BP125" s="274"/>
      <c r="BQ125" s="274"/>
      <c r="BR125" s="274"/>
      <c r="BS125" s="274"/>
      <c r="BT125" s="274"/>
      <c r="BU125" s="274"/>
      <c r="BV125" s="274"/>
      <c r="BW125" s="274"/>
      <c r="BX125" s="274"/>
      <c r="BY125" s="274"/>
      <c r="BZ125" s="274"/>
      <c r="CA125" s="274"/>
      <c r="CB125" s="274"/>
      <c r="CC125" s="274"/>
      <c r="CD125" s="274"/>
      <c r="CE125" s="274"/>
      <c r="CF125" s="274"/>
      <c r="CG125" s="274"/>
    </row>
    <row r="126" spans="1:85">
      <c r="A126" s="274"/>
      <c r="B126" s="274"/>
      <c r="C126" s="274"/>
      <c r="D126" s="274"/>
      <c r="E126" s="274"/>
      <c r="F126" s="274"/>
      <c r="G126" s="274"/>
      <c r="H126" s="274"/>
      <c r="I126" s="274"/>
      <c r="J126" s="274"/>
      <c r="K126" s="274"/>
      <c r="L126" s="274"/>
      <c r="M126" s="274"/>
      <c r="N126" s="274"/>
      <c r="O126" s="274"/>
      <c r="P126" s="274"/>
      <c r="Q126" s="274"/>
      <c r="R126" s="274"/>
      <c r="S126" s="274"/>
      <c r="T126" s="274"/>
      <c r="U126" s="274"/>
      <c r="V126" s="274"/>
      <c r="W126" s="274"/>
      <c r="X126" s="274"/>
      <c r="Y126" s="274"/>
      <c r="Z126" s="274"/>
      <c r="AA126" s="274"/>
      <c r="AB126" s="274"/>
      <c r="AC126" s="274"/>
      <c r="AD126" s="274"/>
      <c r="AE126" s="274"/>
      <c r="AF126" s="274"/>
      <c r="AG126" s="274"/>
      <c r="AH126" s="274"/>
      <c r="AI126" s="274"/>
      <c r="AJ126" s="274"/>
      <c r="AK126" s="274"/>
      <c r="AL126" s="274"/>
      <c r="AM126" s="274"/>
      <c r="AN126" s="274"/>
      <c r="AO126" s="274"/>
      <c r="AP126" s="274"/>
      <c r="AQ126" s="274"/>
      <c r="AR126" s="274"/>
      <c r="AS126" s="274"/>
      <c r="AT126" s="274"/>
      <c r="AU126" s="274"/>
      <c r="AV126" s="274"/>
      <c r="AW126" s="274"/>
      <c r="AX126" s="274"/>
      <c r="AY126" s="274"/>
      <c r="AZ126" s="274"/>
      <c r="BA126" s="274"/>
      <c r="BB126" s="274"/>
      <c r="BC126" s="274"/>
      <c r="BD126" s="274"/>
      <c r="BE126" s="274"/>
      <c r="BF126" s="274"/>
      <c r="BG126" s="274"/>
      <c r="BH126" s="274"/>
      <c r="BI126" s="274"/>
      <c r="BJ126" s="274"/>
      <c r="BK126" s="274"/>
      <c r="BL126" s="274"/>
      <c r="BM126" s="274"/>
      <c r="BN126" s="274"/>
      <c r="BO126" s="274"/>
      <c r="BP126" s="274"/>
      <c r="BQ126" s="274"/>
      <c r="BR126" s="274"/>
      <c r="BS126" s="274"/>
      <c r="BT126" s="274"/>
      <c r="BU126" s="274"/>
      <c r="BV126" s="274"/>
      <c r="BW126" s="274"/>
      <c r="BX126" s="274"/>
      <c r="BY126" s="274"/>
      <c r="BZ126" s="274"/>
      <c r="CA126" s="274"/>
      <c r="CB126" s="274"/>
      <c r="CC126" s="274"/>
      <c r="CD126" s="274"/>
      <c r="CE126" s="274"/>
      <c r="CF126" s="274"/>
      <c r="CG126" s="274"/>
    </row>
    <row r="127" spans="1:85">
      <c r="A127" s="274"/>
      <c r="B127" s="274"/>
      <c r="C127" s="274"/>
      <c r="D127" s="274"/>
      <c r="E127" s="274"/>
      <c r="F127" s="274"/>
      <c r="G127" s="274"/>
      <c r="H127" s="274"/>
      <c r="I127" s="274"/>
      <c r="J127" s="274"/>
      <c r="K127" s="274"/>
      <c r="L127" s="274"/>
      <c r="M127" s="274"/>
      <c r="N127" s="274"/>
      <c r="O127" s="274"/>
      <c r="P127" s="274"/>
      <c r="Q127" s="274"/>
      <c r="R127" s="274"/>
      <c r="S127" s="274"/>
      <c r="T127" s="274"/>
      <c r="U127" s="274"/>
      <c r="V127" s="274"/>
      <c r="W127" s="274"/>
      <c r="X127" s="274"/>
      <c r="Y127" s="274"/>
      <c r="Z127" s="274"/>
      <c r="AA127" s="274"/>
      <c r="AB127" s="274"/>
      <c r="AC127" s="274"/>
      <c r="AD127" s="274"/>
      <c r="AE127" s="274"/>
      <c r="AF127" s="274"/>
      <c r="AG127" s="274"/>
      <c r="AH127" s="274"/>
      <c r="AI127" s="274"/>
      <c r="AJ127" s="274"/>
      <c r="AK127" s="274"/>
      <c r="AL127" s="274"/>
      <c r="AM127" s="274"/>
      <c r="AN127" s="274"/>
      <c r="AO127" s="274"/>
      <c r="AP127" s="274"/>
      <c r="AQ127" s="274"/>
      <c r="AR127" s="274"/>
      <c r="AS127" s="274"/>
      <c r="AT127" s="274"/>
      <c r="AU127" s="274"/>
      <c r="AV127" s="274"/>
      <c r="AW127" s="274"/>
      <c r="AX127" s="274"/>
      <c r="AY127" s="274"/>
      <c r="AZ127" s="274"/>
      <c r="BA127" s="274"/>
      <c r="BB127" s="274"/>
      <c r="BC127" s="274"/>
      <c r="BD127" s="274"/>
      <c r="BE127" s="274"/>
      <c r="BF127" s="274"/>
      <c r="BG127" s="274"/>
      <c r="BH127" s="274"/>
      <c r="BI127" s="274"/>
      <c r="BJ127" s="274"/>
      <c r="BK127" s="274"/>
      <c r="BL127" s="274"/>
      <c r="BM127" s="274"/>
      <c r="BN127" s="274"/>
      <c r="BO127" s="274"/>
      <c r="BP127" s="274"/>
      <c r="BQ127" s="274"/>
      <c r="BR127" s="274"/>
      <c r="BS127" s="274"/>
      <c r="BT127" s="274"/>
      <c r="BU127" s="274"/>
      <c r="BV127" s="274"/>
      <c r="BW127" s="274"/>
      <c r="BX127" s="274"/>
      <c r="BY127" s="274"/>
      <c r="BZ127" s="274"/>
      <c r="CA127" s="274"/>
      <c r="CB127" s="274"/>
      <c r="CC127" s="274"/>
      <c r="CD127" s="274"/>
      <c r="CE127" s="274"/>
      <c r="CF127" s="274"/>
      <c r="CG127" s="274"/>
    </row>
    <row r="128" spans="1:85">
      <c r="A128" s="274"/>
      <c r="B128" s="274"/>
      <c r="C128" s="274"/>
      <c r="D128" s="274"/>
      <c r="E128" s="274"/>
      <c r="F128" s="274"/>
      <c r="G128" s="274"/>
      <c r="H128" s="274"/>
      <c r="I128" s="274"/>
      <c r="J128" s="274"/>
      <c r="K128" s="274"/>
      <c r="L128" s="274"/>
      <c r="M128" s="274"/>
      <c r="N128" s="274"/>
      <c r="O128" s="274"/>
      <c r="P128" s="274"/>
      <c r="Q128" s="274"/>
      <c r="R128" s="274"/>
      <c r="S128" s="274"/>
      <c r="T128" s="274"/>
      <c r="U128" s="274"/>
      <c r="V128" s="274"/>
      <c r="W128" s="274"/>
      <c r="X128" s="274"/>
      <c r="Y128" s="274"/>
      <c r="Z128" s="274"/>
      <c r="AA128" s="274"/>
      <c r="AB128" s="274"/>
      <c r="AC128" s="274"/>
      <c r="AD128" s="274"/>
      <c r="AE128" s="274"/>
      <c r="AF128" s="274"/>
      <c r="AG128" s="274"/>
      <c r="AH128" s="274"/>
      <c r="AI128" s="274"/>
      <c r="AJ128" s="274"/>
      <c r="AK128" s="274"/>
      <c r="AL128" s="274"/>
      <c r="AM128" s="274"/>
      <c r="AN128" s="274"/>
      <c r="AO128" s="274"/>
      <c r="AP128" s="274"/>
      <c r="AQ128" s="274"/>
      <c r="AR128" s="274"/>
      <c r="AS128" s="274"/>
      <c r="AT128" s="274"/>
      <c r="AU128" s="274"/>
      <c r="AV128" s="274"/>
      <c r="AW128" s="274"/>
      <c r="AX128" s="274"/>
      <c r="AY128" s="274"/>
      <c r="AZ128" s="274"/>
      <c r="BA128" s="274"/>
      <c r="BB128" s="274"/>
      <c r="BC128" s="274"/>
      <c r="BD128" s="274"/>
      <c r="BE128" s="274"/>
      <c r="BF128" s="274"/>
      <c r="BG128" s="274"/>
      <c r="BH128" s="274"/>
      <c r="BI128" s="274"/>
      <c r="BJ128" s="274"/>
      <c r="BK128" s="274"/>
      <c r="BL128" s="274"/>
      <c r="BM128" s="274"/>
      <c r="BN128" s="274"/>
      <c r="BO128" s="274"/>
      <c r="BP128" s="274"/>
      <c r="BQ128" s="274"/>
      <c r="BR128" s="274"/>
      <c r="BS128" s="274"/>
      <c r="BT128" s="274"/>
      <c r="BU128" s="274"/>
      <c r="BV128" s="274"/>
      <c r="BW128" s="274"/>
      <c r="BX128" s="274"/>
      <c r="BY128" s="274"/>
      <c r="BZ128" s="274"/>
      <c r="CA128" s="274"/>
      <c r="CB128" s="274"/>
      <c r="CC128" s="274"/>
      <c r="CD128" s="274"/>
      <c r="CE128" s="274"/>
      <c r="CF128" s="274"/>
      <c r="CG128" s="274"/>
    </row>
    <row r="129" spans="1:85">
      <c r="A129" s="274"/>
      <c r="B129" s="274"/>
      <c r="C129" s="274"/>
      <c r="D129" s="274"/>
      <c r="E129" s="274"/>
      <c r="F129" s="274"/>
      <c r="G129" s="274"/>
      <c r="H129" s="274"/>
      <c r="I129" s="274"/>
      <c r="J129" s="274"/>
      <c r="K129" s="274"/>
      <c r="L129" s="274"/>
      <c r="M129" s="274"/>
      <c r="N129" s="274"/>
      <c r="O129" s="274"/>
      <c r="P129" s="274"/>
      <c r="Q129" s="274"/>
      <c r="R129" s="274"/>
      <c r="S129" s="274"/>
      <c r="T129" s="274"/>
      <c r="U129" s="274"/>
      <c r="V129" s="274"/>
      <c r="W129" s="274"/>
      <c r="X129" s="274"/>
      <c r="Y129" s="274"/>
      <c r="Z129" s="274"/>
      <c r="AA129" s="274"/>
      <c r="AB129" s="274"/>
      <c r="AC129" s="274"/>
      <c r="AD129" s="274"/>
      <c r="AE129" s="274"/>
      <c r="AF129" s="274"/>
      <c r="AG129" s="274"/>
      <c r="AH129" s="274"/>
      <c r="AI129" s="274"/>
      <c r="AJ129" s="274"/>
      <c r="AK129" s="274"/>
      <c r="AL129" s="274"/>
      <c r="AM129" s="274"/>
      <c r="AN129" s="274"/>
      <c r="AO129" s="274"/>
      <c r="AP129" s="274"/>
      <c r="AQ129" s="274"/>
      <c r="AR129" s="274"/>
      <c r="AS129" s="274"/>
      <c r="AT129" s="274"/>
      <c r="AU129" s="274"/>
      <c r="AV129" s="274"/>
      <c r="AW129" s="274"/>
      <c r="AX129" s="274"/>
      <c r="AY129" s="274"/>
      <c r="AZ129" s="274"/>
      <c r="BA129" s="274"/>
      <c r="BB129" s="274"/>
      <c r="BC129" s="274"/>
      <c r="BD129" s="274"/>
      <c r="BE129" s="274"/>
      <c r="BF129" s="274"/>
      <c r="BG129" s="274"/>
      <c r="BH129" s="274"/>
      <c r="BI129" s="274"/>
      <c r="BJ129" s="274"/>
      <c r="BK129" s="274"/>
      <c r="BL129" s="274"/>
      <c r="BM129" s="274"/>
      <c r="BN129" s="274"/>
      <c r="BO129" s="274"/>
      <c r="BP129" s="274"/>
      <c r="BQ129" s="274"/>
      <c r="BR129" s="274"/>
      <c r="BS129" s="274"/>
      <c r="BT129" s="274"/>
      <c r="BU129" s="274"/>
      <c r="BV129" s="274"/>
      <c r="BW129" s="274"/>
      <c r="BX129" s="274"/>
      <c r="BY129" s="274"/>
      <c r="BZ129" s="274"/>
      <c r="CA129" s="274"/>
      <c r="CB129" s="274"/>
      <c r="CC129" s="274"/>
      <c r="CD129" s="274"/>
      <c r="CE129" s="274"/>
      <c r="CF129" s="274"/>
      <c r="CG129" s="274"/>
    </row>
    <row r="130" spans="1:85">
      <c r="A130" s="274"/>
      <c r="B130" s="274"/>
      <c r="C130" s="274"/>
      <c r="D130" s="274"/>
      <c r="E130" s="274"/>
      <c r="F130" s="274"/>
      <c r="G130" s="274"/>
      <c r="H130" s="274"/>
      <c r="I130" s="274"/>
      <c r="J130" s="274"/>
      <c r="K130" s="274"/>
      <c r="L130" s="274"/>
      <c r="M130" s="274"/>
      <c r="N130" s="274"/>
      <c r="O130" s="274"/>
      <c r="P130" s="274"/>
      <c r="Q130" s="274"/>
      <c r="R130" s="274"/>
      <c r="S130" s="274"/>
      <c r="T130" s="274"/>
      <c r="U130" s="274"/>
      <c r="V130" s="274"/>
      <c r="W130" s="274"/>
      <c r="X130" s="274"/>
      <c r="Y130" s="274"/>
      <c r="Z130" s="274"/>
      <c r="AA130" s="274"/>
      <c r="AB130" s="274"/>
      <c r="AC130" s="274"/>
      <c r="AD130" s="274"/>
      <c r="AE130" s="274"/>
      <c r="AF130" s="274"/>
      <c r="AG130" s="274"/>
      <c r="AH130" s="274"/>
      <c r="AI130" s="274"/>
      <c r="AJ130" s="274"/>
      <c r="AK130" s="274"/>
      <c r="AL130" s="274"/>
      <c r="AM130" s="274"/>
      <c r="AN130" s="274"/>
      <c r="AO130" s="274"/>
      <c r="AP130" s="274"/>
      <c r="AQ130" s="274"/>
      <c r="AR130" s="274"/>
      <c r="AS130" s="274"/>
      <c r="AT130" s="274"/>
      <c r="AU130" s="274"/>
      <c r="AV130" s="274"/>
      <c r="AW130" s="274"/>
      <c r="AX130" s="274"/>
      <c r="AY130" s="274"/>
      <c r="AZ130" s="274"/>
      <c r="BA130" s="274"/>
      <c r="BB130" s="274"/>
      <c r="BC130" s="274"/>
      <c r="BD130" s="274"/>
      <c r="BE130" s="274"/>
      <c r="BF130" s="274"/>
      <c r="BG130" s="274"/>
      <c r="BH130" s="274"/>
      <c r="BI130" s="274"/>
      <c r="BJ130" s="274"/>
      <c r="BK130" s="274"/>
      <c r="BL130" s="274"/>
      <c r="BM130" s="274"/>
      <c r="BN130" s="274"/>
      <c r="BO130" s="274"/>
      <c r="BP130" s="274"/>
      <c r="BQ130" s="274"/>
      <c r="BR130" s="274"/>
      <c r="BS130" s="274"/>
      <c r="BT130" s="274"/>
      <c r="BU130" s="274"/>
      <c r="BV130" s="274"/>
      <c r="BW130" s="274"/>
      <c r="BX130" s="274"/>
      <c r="BY130" s="274"/>
      <c r="BZ130" s="274"/>
      <c r="CA130" s="274"/>
      <c r="CB130" s="274"/>
      <c r="CC130" s="274"/>
      <c r="CD130" s="274"/>
      <c r="CE130" s="274"/>
      <c r="CF130" s="274"/>
      <c r="CG130" s="274"/>
    </row>
    <row r="131" spans="1:85">
      <c r="A131" s="274"/>
      <c r="B131" s="274"/>
      <c r="C131" s="274"/>
      <c r="D131" s="274"/>
      <c r="E131" s="274"/>
      <c r="F131" s="274"/>
      <c r="G131" s="274"/>
      <c r="H131" s="274"/>
      <c r="I131" s="274"/>
      <c r="J131" s="274"/>
      <c r="K131" s="274"/>
      <c r="L131" s="274"/>
      <c r="M131" s="274"/>
      <c r="N131" s="274"/>
      <c r="O131" s="274"/>
      <c r="P131" s="274"/>
      <c r="Q131" s="274"/>
      <c r="R131" s="274"/>
      <c r="S131" s="274"/>
      <c r="T131" s="274"/>
      <c r="U131" s="274"/>
      <c r="V131" s="274"/>
      <c r="W131" s="274"/>
      <c r="X131" s="274"/>
      <c r="Y131" s="274"/>
      <c r="Z131" s="274"/>
      <c r="AA131" s="274"/>
      <c r="AB131" s="274"/>
      <c r="AC131" s="274"/>
      <c r="AD131" s="274"/>
      <c r="AE131" s="274"/>
      <c r="AF131" s="274"/>
      <c r="AG131" s="274"/>
      <c r="AH131" s="274"/>
      <c r="AI131" s="274"/>
      <c r="AJ131" s="274"/>
      <c r="AK131" s="274"/>
      <c r="AL131" s="274"/>
      <c r="AM131" s="274"/>
      <c r="AN131" s="274"/>
      <c r="AO131" s="274"/>
      <c r="AP131" s="274"/>
      <c r="AQ131" s="274"/>
      <c r="AR131" s="274"/>
      <c r="AS131" s="274"/>
      <c r="AT131" s="274"/>
      <c r="AU131" s="274"/>
      <c r="AV131" s="274"/>
      <c r="AW131" s="274"/>
      <c r="AX131" s="274"/>
      <c r="AY131" s="274"/>
      <c r="AZ131" s="274"/>
      <c r="BA131" s="274"/>
      <c r="BB131" s="274"/>
      <c r="BC131" s="274"/>
      <c r="BD131" s="274"/>
      <c r="BE131" s="274"/>
      <c r="BF131" s="274"/>
      <c r="BG131" s="274"/>
      <c r="BH131" s="274"/>
      <c r="BI131" s="274"/>
      <c r="BJ131" s="274"/>
      <c r="BK131" s="274"/>
      <c r="BL131" s="274"/>
      <c r="BM131" s="274"/>
      <c r="BN131" s="274"/>
      <c r="BO131" s="274"/>
      <c r="BP131" s="274"/>
      <c r="BQ131" s="274"/>
      <c r="BR131" s="274"/>
      <c r="BS131" s="274"/>
      <c r="BT131" s="274"/>
      <c r="BU131" s="274"/>
      <c r="BV131" s="274"/>
      <c r="BW131" s="274"/>
      <c r="BX131" s="274"/>
      <c r="BY131" s="274"/>
      <c r="BZ131" s="274"/>
      <c r="CA131" s="274"/>
      <c r="CB131" s="274"/>
      <c r="CC131" s="274"/>
      <c r="CD131" s="274"/>
      <c r="CE131" s="274"/>
      <c r="CF131" s="274"/>
      <c r="CG131" s="274"/>
    </row>
    <row r="132" spans="1:85">
      <c r="A132" s="274"/>
      <c r="B132" s="274"/>
      <c r="C132" s="274"/>
      <c r="D132" s="274"/>
      <c r="E132" s="274"/>
      <c r="F132" s="274"/>
      <c r="G132" s="274"/>
      <c r="H132" s="274"/>
      <c r="I132" s="274"/>
      <c r="J132" s="274"/>
      <c r="K132" s="274"/>
      <c r="L132" s="274"/>
      <c r="M132" s="274"/>
      <c r="N132" s="274"/>
      <c r="O132" s="274"/>
      <c r="P132" s="274"/>
      <c r="Q132" s="274"/>
      <c r="R132" s="274"/>
      <c r="S132" s="274"/>
      <c r="T132" s="274"/>
      <c r="U132" s="274"/>
      <c r="V132" s="274"/>
      <c r="W132" s="274"/>
      <c r="X132" s="274"/>
      <c r="Y132" s="274"/>
      <c r="Z132" s="274"/>
      <c r="AA132" s="274"/>
      <c r="AB132" s="274"/>
      <c r="AC132" s="274"/>
      <c r="AD132" s="274"/>
      <c r="AE132" s="274"/>
      <c r="AF132" s="274"/>
      <c r="AG132" s="274"/>
      <c r="AH132" s="274"/>
      <c r="AI132" s="274"/>
      <c r="AJ132" s="274"/>
      <c r="AK132" s="274"/>
      <c r="AL132" s="274"/>
      <c r="AM132" s="274"/>
      <c r="AN132" s="274"/>
      <c r="AO132" s="274"/>
      <c r="AP132" s="274"/>
      <c r="AQ132" s="274"/>
      <c r="AR132" s="274"/>
      <c r="AS132" s="274"/>
      <c r="AT132" s="274"/>
      <c r="AU132" s="274"/>
      <c r="AV132" s="274"/>
      <c r="AW132" s="274"/>
      <c r="AX132" s="274"/>
      <c r="AY132" s="274"/>
      <c r="AZ132" s="274"/>
      <c r="BA132" s="274"/>
      <c r="BB132" s="274"/>
      <c r="BC132" s="274"/>
      <c r="BD132" s="274"/>
      <c r="BE132" s="274"/>
      <c r="BF132" s="274"/>
      <c r="BG132" s="274"/>
      <c r="BH132" s="274"/>
      <c r="BI132" s="274"/>
      <c r="BJ132" s="274"/>
      <c r="BK132" s="274"/>
      <c r="BL132" s="274"/>
      <c r="BM132" s="274"/>
      <c r="BN132" s="274"/>
      <c r="BO132" s="274"/>
      <c r="BP132" s="274"/>
      <c r="BQ132" s="274"/>
      <c r="BR132" s="274"/>
      <c r="BS132" s="274"/>
      <c r="BT132" s="274"/>
      <c r="BU132" s="274"/>
      <c r="BV132" s="274"/>
      <c r="BW132" s="274"/>
      <c r="BX132" s="274"/>
      <c r="BY132" s="274"/>
      <c r="BZ132" s="274"/>
      <c r="CA132" s="274"/>
      <c r="CB132" s="274"/>
      <c r="CC132" s="274"/>
      <c r="CD132" s="274"/>
      <c r="CE132" s="274"/>
      <c r="CF132" s="274"/>
      <c r="CG132" s="274"/>
    </row>
    <row r="133" spans="1:85">
      <c r="A133" s="274"/>
      <c r="B133" s="274"/>
      <c r="C133" s="274"/>
      <c r="D133" s="274"/>
      <c r="E133" s="274"/>
      <c r="F133" s="274"/>
      <c r="G133" s="274"/>
      <c r="H133" s="274"/>
      <c r="I133" s="274"/>
      <c r="J133" s="274"/>
      <c r="K133" s="274"/>
      <c r="L133" s="274"/>
      <c r="M133" s="274"/>
      <c r="N133" s="274"/>
      <c r="O133" s="274"/>
      <c r="P133" s="274"/>
      <c r="Q133" s="274"/>
      <c r="R133" s="274"/>
      <c r="S133" s="274"/>
      <c r="T133" s="274"/>
      <c r="U133" s="274"/>
      <c r="V133" s="274"/>
      <c r="W133" s="274"/>
      <c r="X133" s="274"/>
      <c r="Y133" s="274"/>
      <c r="Z133" s="274"/>
      <c r="AA133" s="274"/>
      <c r="AB133" s="274"/>
      <c r="AC133" s="274"/>
      <c r="AD133" s="274"/>
      <c r="AE133" s="274"/>
      <c r="AF133" s="274"/>
      <c r="AG133" s="274"/>
      <c r="AH133" s="274"/>
      <c r="AI133" s="274"/>
      <c r="AJ133" s="274"/>
      <c r="AK133" s="274"/>
      <c r="AL133" s="274"/>
      <c r="AM133" s="274"/>
      <c r="AN133" s="274"/>
      <c r="AO133" s="274"/>
      <c r="AP133" s="274"/>
      <c r="AQ133" s="274"/>
      <c r="AR133" s="274"/>
      <c r="AS133" s="274"/>
      <c r="AT133" s="274"/>
      <c r="AU133" s="274"/>
      <c r="AV133" s="274"/>
      <c r="AW133" s="274"/>
      <c r="AX133" s="274"/>
      <c r="AY133" s="274"/>
      <c r="AZ133" s="274"/>
      <c r="BA133" s="274"/>
      <c r="BB133" s="274"/>
      <c r="BC133" s="274"/>
      <c r="BD133" s="274"/>
      <c r="BE133" s="274"/>
      <c r="BF133" s="274"/>
      <c r="BG133" s="274"/>
      <c r="BH133" s="274"/>
      <c r="BI133" s="274"/>
      <c r="BJ133" s="274"/>
      <c r="BK133" s="274"/>
      <c r="BL133" s="274"/>
      <c r="BM133" s="274"/>
      <c r="BN133" s="274"/>
      <c r="BO133" s="274"/>
      <c r="BP133" s="274"/>
      <c r="BQ133" s="274"/>
      <c r="BR133" s="274"/>
      <c r="BS133" s="274"/>
      <c r="BT133" s="274"/>
      <c r="BU133" s="274"/>
      <c r="BV133" s="274"/>
      <c r="BW133" s="274"/>
      <c r="BX133" s="274"/>
      <c r="BY133" s="274"/>
      <c r="BZ133" s="274"/>
      <c r="CA133" s="274"/>
      <c r="CB133" s="274"/>
      <c r="CC133" s="274"/>
      <c r="CD133" s="274"/>
      <c r="CE133" s="274"/>
      <c r="CF133" s="274"/>
      <c r="CG133" s="274"/>
    </row>
    <row r="134" spans="1:85">
      <c r="A134" s="274"/>
      <c r="B134" s="274"/>
      <c r="C134" s="274"/>
      <c r="D134" s="274"/>
      <c r="E134" s="274"/>
      <c r="F134" s="274"/>
      <c r="G134" s="274"/>
      <c r="H134" s="274"/>
      <c r="I134" s="274"/>
      <c r="J134" s="274"/>
      <c r="K134" s="274"/>
      <c r="L134" s="274"/>
      <c r="M134" s="274"/>
      <c r="N134" s="274"/>
      <c r="O134" s="274"/>
      <c r="P134" s="274"/>
      <c r="Q134" s="274"/>
      <c r="R134" s="274"/>
      <c r="S134" s="274"/>
      <c r="T134" s="274"/>
      <c r="U134" s="274"/>
      <c r="V134" s="274"/>
      <c r="W134" s="274"/>
      <c r="X134" s="274"/>
      <c r="Y134" s="274"/>
      <c r="Z134" s="274"/>
      <c r="AA134" s="274"/>
      <c r="AB134" s="274"/>
      <c r="AC134" s="274"/>
      <c r="AD134" s="274"/>
      <c r="AE134" s="274"/>
      <c r="AF134" s="274"/>
      <c r="AG134" s="274"/>
      <c r="AH134" s="274"/>
      <c r="AI134" s="274"/>
      <c r="AJ134" s="274"/>
      <c r="AK134" s="274"/>
      <c r="AL134" s="274"/>
      <c r="AM134" s="274"/>
      <c r="AN134" s="274"/>
      <c r="AO134" s="274"/>
      <c r="AP134" s="274"/>
      <c r="AQ134" s="274"/>
      <c r="AR134" s="274"/>
      <c r="AS134" s="274"/>
      <c r="AT134" s="274"/>
      <c r="AU134" s="274"/>
      <c r="AV134" s="274"/>
      <c r="AW134" s="274"/>
      <c r="AX134" s="274"/>
      <c r="AY134" s="274"/>
      <c r="AZ134" s="274"/>
      <c r="BA134" s="274"/>
      <c r="BB134" s="274"/>
      <c r="BC134" s="274"/>
      <c r="BD134" s="274"/>
      <c r="BE134" s="274"/>
      <c r="BF134" s="274"/>
      <c r="BG134" s="274"/>
      <c r="BH134" s="274"/>
      <c r="BI134" s="274"/>
      <c r="BJ134" s="274"/>
      <c r="BK134" s="274"/>
      <c r="BL134" s="274"/>
      <c r="BM134" s="274"/>
      <c r="BN134" s="274"/>
      <c r="BO134" s="274"/>
      <c r="BP134" s="274"/>
      <c r="BQ134" s="274"/>
      <c r="BR134" s="274"/>
      <c r="BS134" s="274"/>
      <c r="BT134" s="274"/>
      <c r="BU134" s="274"/>
      <c r="BV134" s="274"/>
      <c r="BW134" s="274"/>
      <c r="BX134" s="274"/>
      <c r="BY134" s="274"/>
      <c r="BZ134" s="274"/>
      <c r="CA134" s="274"/>
      <c r="CB134" s="274"/>
      <c r="CC134" s="274"/>
      <c r="CD134" s="274"/>
      <c r="CE134" s="274"/>
      <c r="CF134" s="274"/>
      <c r="CG134" s="274"/>
    </row>
    <row r="135" spans="1:85">
      <c r="A135" s="274"/>
      <c r="B135" s="274"/>
      <c r="C135" s="274"/>
      <c r="D135" s="274"/>
      <c r="E135" s="274"/>
      <c r="F135" s="274"/>
      <c r="G135" s="274"/>
      <c r="H135" s="274"/>
      <c r="I135" s="274"/>
      <c r="J135" s="274"/>
      <c r="K135" s="274"/>
      <c r="L135" s="274"/>
      <c r="M135" s="274"/>
      <c r="N135" s="274"/>
      <c r="O135" s="274"/>
      <c r="P135" s="274"/>
      <c r="Q135" s="274"/>
      <c r="R135" s="274"/>
      <c r="S135" s="274"/>
      <c r="T135" s="274"/>
      <c r="U135" s="274"/>
      <c r="V135" s="274"/>
      <c r="W135" s="274"/>
      <c r="X135" s="274"/>
      <c r="Y135" s="274"/>
      <c r="Z135" s="274"/>
      <c r="AA135" s="274"/>
      <c r="AB135" s="274"/>
      <c r="AC135" s="274"/>
      <c r="AD135" s="274"/>
      <c r="AE135" s="274"/>
      <c r="AF135" s="274"/>
      <c r="AG135" s="274"/>
      <c r="AH135" s="274"/>
      <c r="AI135" s="274"/>
      <c r="AJ135" s="274"/>
      <c r="AK135" s="274"/>
      <c r="AL135" s="274"/>
      <c r="AM135" s="274"/>
      <c r="AN135" s="274"/>
      <c r="AO135" s="274"/>
      <c r="AP135" s="274"/>
      <c r="AQ135" s="274"/>
      <c r="AR135" s="274"/>
      <c r="AS135" s="274"/>
      <c r="AT135" s="274"/>
      <c r="AU135" s="274"/>
      <c r="AV135" s="274"/>
      <c r="AW135" s="274"/>
      <c r="AX135" s="274"/>
      <c r="AY135" s="274"/>
      <c r="AZ135" s="274"/>
      <c r="BA135" s="274"/>
      <c r="BB135" s="274"/>
      <c r="BC135" s="274"/>
      <c r="BD135" s="274"/>
      <c r="BE135" s="274"/>
      <c r="BF135" s="274"/>
      <c r="BG135" s="274"/>
      <c r="BH135" s="274"/>
      <c r="BI135" s="274"/>
      <c r="BJ135" s="274"/>
      <c r="BK135" s="274"/>
      <c r="BL135" s="274"/>
      <c r="BM135" s="274"/>
      <c r="BN135" s="274"/>
      <c r="BO135" s="274"/>
      <c r="BP135" s="274"/>
      <c r="BQ135" s="274"/>
      <c r="BR135" s="274"/>
      <c r="BS135" s="274"/>
      <c r="BT135" s="274"/>
      <c r="BU135" s="274"/>
      <c r="BV135" s="274"/>
      <c r="BW135" s="274"/>
      <c r="BX135" s="274"/>
      <c r="BY135" s="274"/>
      <c r="BZ135" s="274"/>
      <c r="CA135" s="274"/>
      <c r="CB135" s="274"/>
      <c r="CC135" s="274"/>
      <c r="CD135" s="274"/>
      <c r="CE135" s="274"/>
      <c r="CF135" s="274"/>
      <c r="CG135" s="274"/>
    </row>
    <row r="136" spans="1:85">
      <c r="A136" s="274"/>
      <c r="B136" s="274"/>
      <c r="C136" s="274"/>
      <c r="D136" s="274"/>
      <c r="E136" s="274"/>
      <c r="F136" s="274"/>
      <c r="G136" s="274"/>
      <c r="H136" s="274"/>
      <c r="I136" s="274"/>
      <c r="J136" s="274"/>
      <c r="K136" s="274"/>
      <c r="L136" s="274"/>
      <c r="M136" s="274"/>
      <c r="N136" s="274"/>
      <c r="O136" s="274"/>
      <c r="P136" s="274"/>
      <c r="Q136" s="274"/>
      <c r="R136" s="274"/>
      <c r="S136" s="274"/>
      <c r="T136" s="274"/>
      <c r="U136" s="274"/>
      <c r="V136" s="274"/>
      <c r="W136" s="274"/>
      <c r="X136" s="274"/>
      <c r="Y136" s="274"/>
      <c r="Z136" s="274"/>
      <c r="AA136" s="274"/>
      <c r="AB136" s="274"/>
      <c r="AC136" s="274"/>
      <c r="AD136" s="274"/>
      <c r="AE136" s="274"/>
      <c r="AF136" s="274"/>
      <c r="AG136" s="274"/>
      <c r="AH136" s="274"/>
      <c r="AI136" s="274"/>
      <c r="AJ136" s="274"/>
      <c r="AK136" s="274"/>
      <c r="AL136" s="274"/>
      <c r="AM136" s="274"/>
      <c r="AN136" s="274"/>
      <c r="AO136" s="274"/>
      <c r="AP136" s="274"/>
      <c r="AQ136" s="274"/>
      <c r="AR136" s="274"/>
      <c r="AS136" s="274"/>
      <c r="AT136" s="274"/>
      <c r="AU136" s="274"/>
      <c r="AV136" s="274"/>
      <c r="AW136" s="274"/>
      <c r="AX136" s="274"/>
      <c r="AY136" s="274"/>
      <c r="AZ136" s="274"/>
      <c r="BA136" s="274"/>
      <c r="BB136" s="274"/>
      <c r="BC136" s="274"/>
      <c r="BD136" s="274"/>
      <c r="BE136" s="274"/>
      <c r="BF136" s="274"/>
      <c r="BG136" s="274"/>
      <c r="BH136" s="274"/>
      <c r="BI136" s="274"/>
      <c r="BJ136" s="274"/>
      <c r="BK136" s="274"/>
      <c r="BL136" s="274"/>
      <c r="BM136" s="274"/>
      <c r="BN136" s="274"/>
      <c r="BO136" s="274"/>
      <c r="BP136" s="274"/>
      <c r="BQ136" s="274"/>
      <c r="BR136" s="274"/>
      <c r="BS136" s="274"/>
      <c r="BT136" s="274"/>
      <c r="BU136" s="274"/>
      <c r="BV136" s="274"/>
      <c r="BW136" s="274"/>
      <c r="BX136" s="274"/>
      <c r="BY136" s="274"/>
      <c r="BZ136" s="274"/>
      <c r="CA136" s="274"/>
      <c r="CB136" s="274"/>
      <c r="CC136" s="274"/>
      <c r="CD136" s="274"/>
      <c r="CE136" s="274"/>
      <c r="CF136" s="274"/>
      <c r="CG136" s="274"/>
    </row>
    <row r="137" spans="1:85">
      <c r="A137" s="274"/>
      <c r="B137" s="274"/>
      <c r="C137" s="274"/>
      <c r="D137" s="274"/>
      <c r="E137" s="274"/>
      <c r="F137" s="274"/>
      <c r="G137" s="274"/>
      <c r="H137" s="274"/>
      <c r="I137" s="274"/>
      <c r="J137" s="274"/>
      <c r="K137" s="274"/>
      <c r="L137" s="274"/>
      <c r="M137" s="274"/>
      <c r="N137" s="274"/>
      <c r="O137" s="274"/>
      <c r="P137" s="274"/>
      <c r="Q137" s="274"/>
      <c r="R137" s="274"/>
      <c r="S137" s="274"/>
      <c r="T137" s="274"/>
      <c r="U137" s="274"/>
      <c r="V137" s="274"/>
      <c r="W137" s="274"/>
      <c r="X137" s="274"/>
      <c r="Y137" s="274"/>
      <c r="Z137" s="274"/>
      <c r="AA137" s="274"/>
      <c r="AB137" s="274"/>
      <c r="AC137" s="274"/>
      <c r="AD137" s="274"/>
      <c r="AE137" s="274"/>
      <c r="AF137" s="274"/>
      <c r="AG137" s="274"/>
      <c r="AH137" s="274"/>
      <c r="AI137" s="274"/>
      <c r="AJ137" s="274"/>
      <c r="AK137" s="274"/>
      <c r="AL137" s="274"/>
      <c r="AM137" s="274"/>
      <c r="AN137" s="274"/>
      <c r="AO137" s="274"/>
      <c r="AP137" s="274"/>
      <c r="AQ137" s="274"/>
      <c r="AR137" s="274"/>
      <c r="AS137" s="274"/>
      <c r="AT137" s="274"/>
      <c r="AU137" s="274"/>
      <c r="AV137" s="274"/>
      <c r="AW137" s="274"/>
      <c r="AX137" s="274"/>
      <c r="AY137" s="274"/>
      <c r="AZ137" s="274"/>
      <c r="BA137" s="274"/>
      <c r="BB137" s="274"/>
      <c r="BC137" s="274"/>
      <c r="BD137" s="274"/>
      <c r="BE137" s="274"/>
      <c r="BF137" s="274"/>
      <c r="BG137" s="274"/>
      <c r="BH137" s="274"/>
      <c r="BI137" s="274"/>
      <c r="BJ137" s="274"/>
      <c r="BK137" s="274"/>
      <c r="BL137" s="274"/>
      <c r="BM137" s="274"/>
      <c r="BN137" s="274"/>
      <c r="BO137" s="274"/>
      <c r="BP137" s="274"/>
      <c r="BQ137" s="274"/>
      <c r="BR137" s="274"/>
      <c r="BS137" s="274"/>
      <c r="BT137" s="274"/>
      <c r="BU137" s="274"/>
      <c r="BV137" s="274"/>
      <c r="BW137" s="274"/>
      <c r="BX137" s="274"/>
      <c r="BY137" s="274"/>
      <c r="BZ137" s="274"/>
      <c r="CA137" s="274"/>
      <c r="CB137" s="274"/>
      <c r="CC137" s="274"/>
      <c r="CD137" s="274"/>
      <c r="CE137" s="274"/>
      <c r="CF137" s="274"/>
      <c r="CG137" s="274"/>
    </row>
    <row r="138" spans="1:85">
      <c r="A138" s="274"/>
      <c r="B138" s="274"/>
      <c r="C138" s="274"/>
      <c r="D138" s="274"/>
      <c r="E138" s="274"/>
      <c r="F138" s="274"/>
      <c r="G138" s="274"/>
      <c r="H138" s="274"/>
      <c r="I138" s="274"/>
      <c r="J138" s="274"/>
      <c r="K138" s="274"/>
      <c r="L138" s="274"/>
      <c r="M138" s="274"/>
      <c r="N138" s="274"/>
      <c r="O138" s="274"/>
      <c r="P138" s="274"/>
      <c r="Q138" s="274"/>
      <c r="R138" s="274"/>
      <c r="S138" s="274"/>
      <c r="T138" s="274"/>
      <c r="U138" s="274"/>
      <c r="V138" s="274"/>
      <c r="W138" s="274"/>
      <c r="X138" s="274"/>
      <c r="Y138" s="274"/>
      <c r="Z138" s="274"/>
      <c r="AA138" s="274"/>
      <c r="AB138" s="274"/>
      <c r="AC138" s="274"/>
      <c r="AD138" s="274"/>
      <c r="AE138" s="274"/>
      <c r="AF138" s="274"/>
      <c r="AG138" s="274"/>
      <c r="AH138" s="274"/>
      <c r="AI138" s="274"/>
      <c r="AJ138" s="274"/>
      <c r="AK138" s="274"/>
      <c r="AL138" s="274"/>
      <c r="AM138" s="274"/>
      <c r="AN138" s="274"/>
      <c r="AO138" s="274"/>
      <c r="AP138" s="274"/>
      <c r="AQ138" s="274"/>
      <c r="AR138" s="274"/>
      <c r="AS138" s="274"/>
      <c r="AT138" s="274"/>
      <c r="AU138" s="274"/>
      <c r="AV138" s="274"/>
      <c r="AW138" s="274"/>
      <c r="AX138" s="274"/>
      <c r="AY138" s="274"/>
      <c r="AZ138" s="274"/>
      <c r="BA138" s="274"/>
      <c r="BB138" s="274"/>
      <c r="BC138" s="274"/>
      <c r="BD138" s="274"/>
      <c r="BE138" s="274"/>
      <c r="BF138" s="274"/>
      <c r="BG138" s="274"/>
      <c r="BH138" s="274"/>
      <c r="BI138" s="274"/>
      <c r="BJ138" s="274"/>
      <c r="BK138" s="274"/>
      <c r="BL138" s="274"/>
      <c r="BM138" s="274"/>
      <c r="BN138" s="274"/>
      <c r="BO138" s="274"/>
      <c r="BP138" s="274"/>
      <c r="BQ138" s="274"/>
      <c r="BR138" s="274"/>
      <c r="BS138" s="274"/>
      <c r="BT138" s="274"/>
      <c r="BU138" s="274"/>
      <c r="BV138" s="274"/>
      <c r="BW138" s="274"/>
      <c r="BX138" s="274"/>
      <c r="BY138" s="274"/>
      <c r="BZ138" s="274"/>
      <c r="CA138" s="274"/>
      <c r="CB138" s="274"/>
      <c r="CC138" s="274"/>
      <c r="CD138" s="274"/>
      <c r="CE138" s="274"/>
      <c r="CF138" s="274"/>
      <c r="CG138" s="274"/>
    </row>
    <row r="139" spans="1:85">
      <c r="A139" s="274"/>
      <c r="B139" s="274"/>
      <c r="C139" s="274"/>
      <c r="D139" s="274"/>
      <c r="E139" s="274"/>
      <c r="F139" s="274"/>
      <c r="G139" s="274"/>
      <c r="H139" s="274"/>
      <c r="I139" s="274"/>
      <c r="J139" s="274"/>
      <c r="K139" s="274"/>
      <c r="L139" s="274"/>
      <c r="M139" s="274"/>
      <c r="N139" s="274"/>
      <c r="O139" s="274"/>
      <c r="P139" s="274"/>
      <c r="Q139" s="274"/>
      <c r="R139" s="274"/>
      <c r="S139" s="274"/>
      <c r="T139" s="274"/>
      <c r="U139" s="274"/>
      <c r="V139" s="274"/>
      <c r="W139" s="274"/>
      <c r="X139" s="274"/>
      <c r="Y139" s="274"/>
      <c r="Z139" s="274"/>
      <c r="AA139" s="274"/>
      <c r="AB139" s="274"/>
      <c r="AC139" s="274"/>
      <c r="AD139" s="274"/>
      <c r="AE139" s="274"/>
      <c r="AF139" s="274"/>
      <c r="AG139" s="274"/>
      <c r="AH139" s="274"/>
      <c r="AI139" s="274"/>
      <c r="AJ139" s="274"/>
      <c r="AK139" s="274"/>
      <c r="AL139" s="274"/>
      <c r="AM139" s="274"/>
      <c r="AN139" s="274"/>
      <c r="AO139" s="274"/>
      <c r="AP139" s="274"/>
      <c r="AQ139" s="274"/>
      <c r="AR139" s="274"/>
      <c r="AS139" s="274"/>
      <c r="AT139" s="274"/>
      <c r="AU139" s="274"/>
      <c r="AV139" s="274"/>
      <c r="AW139" s="274"/>
      <c r="AX139" s="274"/>
      <c r="AY139" s="274"/>
      <c r="AZ139" s="274"/>
      <c r="BA139" s="274"/>
      <c r="BB139" s="274"/>
      <c r="BC139" s="274"/>
      <c r="BD139" s="274"/>
      <c r="BE139" s="274"/>
      <c r="BF139" s="274"/>
      <c r="BG139" s="274"/>
      <c r="BH139" s="274"/>
      <c r="BI139" s="274"/>
      <c r="BJ139" s="274"/>
      <c r="BK139" s="274"/>
      <c r="BL139" s="274"/>
      <c r="BM139" s="274"/>
      <c r="BN139" s="274"/>
      <c r="BO139" s="274"/>
      <c r="BP139" s="274"/>
      <c r="BQ139" s="274"/>
      <c r="BR139" s="274"/>
      <c r="BS139" s="274"/>
      <c r="BT139" s="274"/>
      <c r="BU139" s="274"/>
      <c r="BV139" s="274"/>
      <c r="BW139" s="274"/>
      <c r="BX139" s="274"/>
      <c r="BY139" s="274"/>
      <c r="BZ139" s="274"/>
      <c r="CA139" s="274"/>
      <c r="CB139" s="274"/>
      <c r="CC139" s="274"/>
      <c r="CD139" s="274"/>
      <c r="CE139" s="274"/>
      <c r="CF139" s="274"/>
      <c r="CG139" s="274"/>
    </row>
    <row r="140" spans="1:85">
      <c r="A140" s="274"/>
      <c r="B140" s="274"/>
      <c r="C140" s="274"/>
      <c r="D140" s="274"/>
      <c r="E140" s="274"/>
      <c r="F140" s="274"/>
      <c r="G140" s="274"/>
      <c r="H140" s="274"/>
      <c r="I140" s="274"/>
      <c r="J140" s="274"/>
      <c r="K140" s="274"/>
      <c r="L140" s="274"/>
      <c r="M140" s="274"/>
      <c r="N140" s="274"/>
      <c r="O140" s="274"/>
      <c r="P140" s="274"/>
      <c r="Q140" s="274"/>
      <c r="R140" s="274"/>
      <c r="S140" s="274"/>
      <c r="T140" s="274"/>
      <c r="U140" s="274"/>
      <c r="V140" s="274"/>
      <c r="W140" s="274"/>
      <c r="X140" s="274"/>
      <c r="Y140" s="274"/>
      <c r="Z140" s="274"/>
      <c r="AA140" s="274"/>
      <c r="AB140" s="274"/>
      <c r="AC140" s="274"/>
      <c r="AD140" s="274"/>
      <c r="AE140" s="274"/>
      <c r="AF140" s="274"/>
      <c r="AG140" s="274"/>
      <c r="AH140" s="274"/>
      <c r="AI140" s="274"/>
      <c r="AJ140" s="274"/>
      <c r="AK140" s="274"/>
      <c r="AL140" s="274"/>
      <c r="AM140" s="274"/>
      <c r="AN140" s="274"/>
      <c r="AO140" s="274"/>
      <c r="AP140" s="274"/>
      <c r="AQ140" s="274"/>
      <c r="AR140" s="274"/>
      <c r="AS140" s="274"/>
      <c r="AT140" s="274"/>
      <c r="AU140" s="274"/>
      <c r="AV140" s="274"/>
      <c r="AW140" s="274"/>
      <c r="AX140" s="274"/>
      <c r="AY140" s="274"/>
      <c r="AZ140" s="274"/>
      <c r="BA140" s="274"/>
      <c r="BB140" s="274"/>
      <c r="BC140" s="274"/>
      <c r="BD140" s="274"/>
      <c r="BE140" s="274"/>
      <c r="BF140" s="274"/>
      <c r="BG140" s="274"/>
      <c r="BH140" s="274"/>
      <c r="BI140" s="274"/>
      <c r="BJ140" s="274"/>
      <c r="BK140" s="274"/>
      <c r="BL140" s="274"/>
      <c r="BM140" s="274"/>
      <c r="BN140" s="274"/>
      <c r="BO140" s="274"/>
      <c r="BP140" s="274"/>
      <c r="BQ140" s="274"/>
      <c r="BR140" s="274"/>
      <c r="BS140" s="274"/>
      <c r="BT140" s="274"/>
      <c r="BU140" s="274"/>
      <c r="BV140" s="274"/>
      <c r="BW140" s="274"/>
      <c r="BX140" s="274"/>
      <c r="BY140" s="274"/>
      <c r="BZ140" s="274"/>
      <c r="CA140" s="274"/>
      <c r="CB140" s="274"/>
      <c r="CC140" s="274"/>
      <c r="CD140" s="274"/>
      <c r="CE140" s="274"/>
      <c r="CF140" s="274"/>
      <c r="CG140" s="274"/>
    </row>
    <row r="141" spans="1:85">
      <c r="A141" s="274"/>
      <c r="B141" s="274"/>
      <c r="C141" s="274"/>
      <c r="D141" s="274"/>
      <c r="E141" s="274"/>
      <c r="F141" s="274"/>
      <c r="G141" s="274"/>
      <c r="H141" s="274"/>
      <c r="I141" s="274"/>
      <c r="J141" s="274"/>
      <c r="K141" s="274"/>
      <c r="L141" s="274"/>
      <c r="M141" s="274"/>
      <c r="N141" s="274"/>
      <c r="O141" s="274"/>
      <c r="P141" s="274"/>
      <c r="Q141" s="274"/>
      <c r="R141" s="274"/>
      <c r="S141" s="274"/>
      <c r="T141" s="274"/>
      <c r="U141" s="274"/>
      <c r="V141" s="274"/>
      <c r="W141" s="274"/>
      <c r="X141" s="274"/>
      <c r="Y141" s="274"/>
      <c r="Z141" s="274"/>
      <c r="AA141" s="274"/>
      <c r="AB141" s="274"/>
      <c r="AC141" s="274"/>
      <c r="AD141" s="274"/>
      <c r="AE141" s="274"/>
      <c r="AF141" s="274"/>
      <c r="AG141" s="274"/>
      <c r="AH141" s="274"/>
      <c r="AI141" s="274"/>
      <c r="AJ141" s="274"/>
      <c r="AK141" s="274"/>
      <c r="AL141" s="274"/>
      <c r="AM141" s="274"/>
      <c r="AN141" s="274"/>
      <c r="AO141" s="274"/>
      <c r="AP141" s="274"/>
      <c r="AQ141" s="274"/>
      <c r="AR141" s="274"/>
      <c r="AS141" s="274"/>
      <c r="AT141" s="274"/>
      <c r="AU141" s="274"/>
      <c r="AV141" s="274"/>
      <c r="AW141" s="274"/>
      <c r="AX141" s="274"/>
      <c r="AY141" s="274"/>
      <c r="AZ141" s="274"/>
      <c r="BA141" s="274"/>
      <c r="BB141" s="274"/>
      <c r="BC141" s="274"/>
      <c r="BD141" s="274"/>
      <c r="BE141" s="274"/>
      <c r="BF141" s="274"/>
      <c r="BG141" s="274"/>
      <c r="BH141" s="274"/>
      <c r="BI141" s="274"/>
      <c r="BJ141" s="274"/>
      <c r="BK141" s="274"/>
      <c r="BL141" s="274"/>
      <c r="BM141" s="274"/>
      <c r="BN141" s="274"/>
      <c r="BO141" s="274"/>
      <c r="BP141" s="274"/>
      <c r="BQ141" s="274"/>
      <c r="BR141" s="274"/>
      <c r="BS141" s="274"/>
      <c r="BT141" s="274"/>
      <c r="BU141" s="274"/>
      <c r="BV141" s="274"/>
      <c r="BW141" s="274"/>
      <c r="BX141" s="274"/>
      <c r="BY141" s="274"/>
      <c r="BZ141" s="274"/>
      <c r="CA141" s="274"/>
      <c r="CB141" s="274"/>
      <c r="CC141" s="274"/>
      <c r="CD141" s="274"/>
      <c r="CE141" s="274"/>
      <c r="CF141" s="274"/>
      <c r="CG141" s="274"/>
    </row>
    <row r="142" spans="1:85">
      <c r="A142" s="274"/>
      <c r="B142" s="274"/>
      <c r="C142" s="274"/>
      <c r="D142" s="274"/>
      <c r="E142" s="274"/>
      <c r="F142" s="274"/>
      <c r="G142" s="274"/>
      <c r="H142" s="274"/>
      <c r="I142" s="274"/>
      <c r="J142" s="274"/>
      <c r="K142" s="274"/>
      <c r="L142" s="274"/>
      <c r="M142" s="274"/>
      <c r="N142" s="274"/>
      <c r="O142" s="274"/>
      <c r="P142" s="274"/>
      <c r="Q142" s="274"/>
      <c r="R142" s="274"/>
      <c r="S142" s="274"/>
      <c r="T142" s="274"/>
      <c r="U142" s="274"/>
      <c r="V142" s="274"/>
      <c r="W142" s="274"/>
      <c r="X142" s="274"/>
      <c r="Y142" s="274"/>
      <c r="Z142" s="274"/>
      <c r="AA142" s="274"/>
      <c r="AB142" s="274"/>
      <c r="AC142" s="274"/>
      <c r="AD142" s="274"/>
      <c r="AE142" s="274"/>
      <c r="AF142" s="274"/>
      <c r="AG142" s="274"/>
      <c r="AH142" s="274"/>
      <c r="AI142" s="274"/>
      <c r="AJ142" s="274"/>
      <c r="AK142" s="274"/>
      <c r="AL142" s="274"/>
      <c r="AM142" s="274"/>
      <c r="AN142" s="274"/>
      <c r="AO142" s="274"/>
      <c r="AP142" s="274"/>
      <c r="AQ142" s="274"/>
      <c r="AR142" s="274"/>
      <c r="AS142" s="274"/>
      <c r="AT142" s="274"/>
      <c r="AU142" s="274"/>
      <c r="AV142" s="274"/>
      <c r="AW142" s="274"/>
      <c r="AX142" s="274"/>
      <c r="AY142" s="274"/>
      <c r="AZ142" s="274"/>
      <c r="BA142" s="274"/>
      <c r="BB142" s="274"/>
      <c r="BC142" s="274"/>
      <c r="BD142" s="274"/>
      <c r="BE142" s="274"/>
      <c r="BF142" s="274"/>
      <c r="BG142" s="274"/>
      <c r="BH142" s="274"/>
      <c r="BI142" s="274"/>
      <c r="BJ142" s="274"/>
      <c r="BK142" s="274"/>
      <c r="BL142" s="274"/>
      <c r="BM142" s="274"/>
      <c r="BN142" s="274"/>
      <c r="BO142" s="274"/>
      <c r="BP142" s="274"/>
      <c r="BQ142" s="274"/>
      <c r="BR142" s="274"/>
      <c r="BS142" s="274"/>
      <c r="BT142" s="274"/>
      <c r="BU142" s="274"/>
      <c r="BV142" s="274"/>
      <c r="BW142" s="274"/>
      <c r="BX142" s="274"/>
      <c r="BY142" s="274"/>
      <c r="BZ142" s="274"/>
      <c r="CA142" s="274"/>
      <c r="CB142" s="274"/>
      <c r="CC142" s="274"/>
      <c r="CD142" s="274"/>
      <c r="CE142" s="274"/>
      <c r="CF142" s="274"/>
      <c r="CG142" s="274"/>
    </row>
    <row r="143" spans="1:85">
      <c r="A143" s="274"/>
      <c r="B143" s="274"/>
      <c r="C143" s="274"/>
      <c r="D143" s="274"/>
      <c r="E143" s="274"/>
      <c r="F143" s="274"/>
      <c r="G143" s="274"/>
      <c r="H143" s="274"/>
      <c r="I143" s="274"/>
      <c r="J143" s="274"/>
      <c r="K143" s="274"/>
      <c r="L143" s="274"/>
      <c r="M143" s="274"/>
      <c r="N143" s="274"/>
      <c r="O143" s="274"/>
      <c r="P143" s="274"/>
      <c r="Q143" s="274"/>
      <c r="R143" s="274"/>
      <c r="S143" s="274"/>
      <c r="T143" s="274"/>
      <c r="U143" s="274"/>
      <c r="V143" s="274"/>
      <c r="W143" s="274"/>
      <c r="X143" s="274"/>
      <c r="Y143" s="274"/>
      <c r="Z143" s="274"/>
      <c r="AA143" s="274"/>
      <c r="AB143" s="274"/>
      <c r="AC143" s="274"/>
      <c r="AD143" s="274"/>
      <c r="AE143" s="274"/>
      <c r="AF143" s="274"/>
      <c r="AG143" s="274"/>
      <c r="AH143" s="274"/>
      <c r="AI143" s="274"/>
      <c r="AJ143" s="274"/>
      <c r="AK143" s="274"/>
      <c r="AL143" s="274"/>
      <c r="AM143" s="274"/>
      <c r="AN143" s="274"/>
      <c r="AO143" s="274"/>
      <c r="AP143" s="274"/>
      <c r="AQ143" s="274"/>
      <c r="AR143" s="274"/>
      <c r="AS143" s="274"/>
      <c r="AT143" s="274"/>
      <c r="AU143" s="274"/>
      <c r="AV143" s="274"/>
      <c r="AW143" s="274"/>
      <c r="AX143" s="274"/>
      <c r="AY143" s="274"/>
      <c r="AZ143" s="274"/>
      <c r="BA143" s="274"/>
      <c r="BB143" s="274"/>
      <c r="BC143" s="274"/>
      <c r="BD143" s="274"/>
      <c r="BE143" s="274"/>
      <c r="BF143" s="274"/>
      <c r="BG143" s="274"/>
      <c r="BH143" s="274"/>
      <c r="BI143" s="274"/>
      <c r="BJ143" s="274"/>
      <c r="BK143" s="274"/>
      <c r="BL143" s="274"/>
      <c r="BM143" s="274"/>
      <c r="BN143" s="274"/>
      <c r="BO143" s="274"/>
      <c r="BP143" s="274"/>
      <c r="BQ143" s="274"/>
      <c r="BR143" s="274"/>
      <c r="BS143" s="274"/>
      <c r="BT143" s="274"/>
      <c r="BU143" s="274"/>
      <c r="BV143" s="274"/>
      <c r="BW143" s="274"/>
      <c r="BX143" s="274"/>
      <c r="BY143" s="274"/>
      <c r="BZ143" s="274"/>
      <c r="CA143" s="274"/>
      <c r="CB143" s="274"/>
      <c r="CC143" s="274"/>
      <c r="CD143" s="274"/>
      <c r="CE143" s="274"/>
      <c r="CF143" s="274"/>
      <c r="CG143" s="274"/>
    </row>
    <row r="144" spans="1:85">
      <c r="A144" s="274"/>
      <c r="B144" s="274"/>
      <c r="C144" s="274"/>
      <c r="D144" s="274"/>
      <c r="E144" s="274"/>
      <c r="F144" s="274"/>
      <c r="G144" s="274"/>
      <c r="H144" s="274"/>
      <c r="I144" s="274"/>
      <c r="J144" s="274"/>
      <c r="K144" s="274"/>
      <c r="L144" s="274"/>
      <c r="M144" s="274"/>
      <c r="N144" s="274"/>
      <c r="O144" s="274"/>
      <c r="P144" s="274"/>
      <c r="Q144" s="274"/>
      <c r="R144" s="274"/>
      <c r="S144" s="274"/>
      <c r="T144" s="274"/>
      <c r="U144" s="274"/>
      <c r="V144" s="274"/>
      <c r="W144" s="274"/>
      <c r="X144" s="274"/>
      <c r="Y144" s="274"/>
      <c r="Z144" s="274"/>
      <c r="AA144" s="274"/>
      <c r="AB144" s="274"/>
      <c r="AC144" s="274"/>
      <c r="AD144" s="274"/>
      <c r="AE144" s="274"/>
      <c r="AF144" s="274"/>
      <c r="AG144" s="274"/>
      <c r="AH144" s="274"/>
      <c r="AI144" s="274"/>
      <c r="AJ144" s="274"/>
      <c r="AK144" s="274"/>
      <c r="AL144" s="274"/>
      <c r="AM144" s="274"/>
      <c r="AN144" s="274"/>
      <c r="AO144" s="274"/>
      <c r="AP144" s="274"/>
      <c r="AQ144" s="274"/>
      <c r="AR144" s="274"/>
      <c r="AS144" s="274"/>
      <c r="AT144" s="274"/>
      <c r="AU144" s="274"/>
      <c r="AV144" s="274"/>
      <c r="AW144" s="274"/>
      <c r="AX144" s="274"/>
      <c r="AY144" s="274"/>
      <c r="AZ144" s="274"/>
      <c r="BA144" s="274"/>
      <c r="BB144" s="274"/>
      <c r="BC144" s="274"/>
      <c r="BD144" s="274"/>
      <c r="BE144" s="274"/>
      <c r="BF144" s="274"/>
      <c r="BG144" s="274"/>
      <c r="BH144" s="274"/>
      <c r="BI144" s="274"/>
      <c r="BJ144" s="274"/>
      <c r="BK144" s="274"/>
      <c r="BL144" s="274"/>
      <c r="BM144" s="274"/>
      <c r="BN144" s="274"/>
      <c r="BO144" s="274"/>
      <c r="BP144" s="274"/>
      <c r="BQ144" s="274"/>
      <c r="BR144" s="274"/>
      <c r="BS144" s="274"/>
      <c r="BT144" s="274"/>
      <c r="BU144" s="274"/>
      <c r="BV144" s="274"/>
      <c r="BW144" s="274"/>
      <c r="BX144" s="274"/>
      <c r="BY144" s="274"/>
      <c r="BZ144" s="274"/>
      <c r="CA144" s="274"/>
      <c r="CB144" s="274"/>
      <c r="CC144" s="274"/>
      <c r="CD144" s="274"/>
      <c r="CE144" s="274"/>
      <c r="CF144" s="274"/>
      <c r="CG144" s="274"/>
    </row>
    <row r="145" spans="1:85">
      <c r="A145" s="274"/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  <c r="L145" s="274"/>
      <c r="M145" s="274"/>
      <c r="N145" s="274"/>
      <c r="O145" s="274"/>
      <c r="P145" s="274"/>
      <c r="Q145" s="274"/>
      <c r="R145" s="274"/>
      <c r="S145" s="274"/>
      <c r="T145" s="274"/>
      <c r="U145" s="274"/>
      <c r="V145" s="274"/>
      <c r="W145" s="274"/>
      <c r="X145" s="274"/>
      <c r="Y145" s="274"/>
      <c r="Z145" s="274"/>
      <c r="AA145" s="274"/>
      <c r="AB145" s="274"/>
      <c r="AC145" s="274"/>
      <c r="AD145" s="274"/>
      <c r="AE145" s="274"/>
      <c r="AF145" s="274"/>
      <c r="AG145" s="274"/>
      <c r="AH145" s="274"/>
      <c r="AI145" s="274"/>
      <c r="AJ145" s="274"/>
      <c r="AK145" s="274"/>
      <c r="AL145" s="274"/>
      <c r="AM145" s="274"/>
      <c r="AN145" s="274"/>
      <c r="AO145" s="274"/>
      <c r="AP145" s="274"/>
      <c r="AQ145" s="274"/>
      <c r="AR145" s="274"/>
      <c r="AS145" s="274"/>
      <c r="AT145" s="274"/>
      <c r="AU145" s="274"/>
      <c r="AV145" s="274"/>
      <c r="AW145" s="274"/>
      <c r="AX145" s="274"/>
      <c r="AY145" s="274"/>
      <c r="AZ145" s="274"/>
      <c r="BA145" s="274"/>
      <c r="BB145" s="274"/>
      <c r="BC145" s="274"/>
      <c r="BD145" s="274"/>
      <c r="BE145" s="274"/>
      <c r="BF145" s="274"/>
      <c r="BG145" s="274"/>
      <c r="BH145" s="274"/>
      <c r="BI145" s="274"/>
      <c r="BJ145" s="274"/>
      <c r="BK145" s="274"/>
      <c r="BL145" s="274"/>
      <c r="BM145" s="274"/>
      <c r="BN145" s="274"/>
      <c r="BO145" s="274"/>
      <c r="BP145" s="274"/>
      <c r="BQ145" s="274"/>
      <c r="BR145" s="274"/>
      <c r="BS145" s="274"/>
      <c r="BT145" s="274"/>
      <c r="BU145" s="274"/>
      <c r="BV145" s="274"/>
      <c r="BW145" s="274"/>
      <c r="BX145" s="274"/>
      <c r="BY145" s="274"/>
      <c r="BZ145" s="274"/>
      <c r="CA145" s="274"/>
      <c r="CB145" s="274"/>
      <c r="CC145" s="274"/>
      <c r="CD145" s="274"/>
      <c r="CE145" s="274"/>
      <c r="CF145" s="274"/>
      <c r="CG145" s="274"/>
    </row>
    <row r="146" spans="1:85">
      <c r="A146" s="274"/>
      <c r="B146" s="274"/>
      <c r="C146" s="274"/>
      <c r="D146" s="274"/>
      <c r="E146" s="274"/>
      <c r="F146" s="274"/>
      <c r="G146" s="274"/>
      <c r="H146" s="274"/>
      <c r="I146" s="274"/>
      <c r="J146" s="274"/>
      <c r="K146" s="274"/>
      <c r="L146" s="274"/>
      <c r="M146" s="274"/>
      <c r="N146" s="274"/>
      <c r="O146" s="274"/>
      <c r="P146" s="274"/>
      <c r="Q146" s="274"/>
      <c r="R146" s="274"/>
      <c r="S146" s="274"/>
      <c r="T146" s="274"/>
      <c r="U146" s="274"/>
      <c r="V146" s="274"/>
      <c r="W146" s="274"/>
      <c r="X146" s="274"/>
      <c r="Y146" s="274"/>
      <c r="Z146" s="274"/>
      <c r="AA146" s="274"/>
      <c r="AB146" s="274"/>
      <c r="AC146" s="274"/>
      <c r="AD146" s="274"/>
      <c r="AE146" s="274"/>
      <c r="AF146" s="274"/>
      <c r="AG146" s="274"/>
      <c r="AH146" s="274"/>
      <c r="AI146" s="274"/>
      <c r="AJ146" s="274"/>
      <c r="AK146" s="274"/>
      <c r="AL146" s="274"/>
      <c r="AM146" s="274"/>
      <c r="AN146" s="274"/>
      <c r="AO146" s="274"/>
      <c r="AP146" s="274"/>
      <c r="AQ146" s="274"/>
      <c r="AR146" s="274"/>
      <c r="AS146" s="274"/>
      <c r="AT146" s="274"/>
      <c r="AU146" s="274"/>
      <c r="AV146" s="274"/>
      <c r="AW146" s="274"/>
      <c r="AX146" s="274"/>
      <c r="AY146" s="274"/>
      <c r="AZ146" s="274"/>
      <c r="BA146" s="274"/>
      <c r="BB146" s="274"/>
      <c r="BC146" s="274"/>
      <c r="BD146" s="274"/>
      <c r="BE146" s="274"/>
      <c r="BF146" s="274"/>
      <c r="BG146" s="274"/>
      <c r="BH146" s="274"/>
      <c r="BI146" s="274"/>
      <c r="BJ146" s="274"/>
      <c r="BK146" s="274"/>
      <c r="BL146" s="274"/>
      <c r="BM146" s="274"/>
      <c r="BN146" s="274"/>
      <c r="BO146" s="274"/>
      <c r="BP146" s="274"/>
      <c r="BQ146" s="274"/>
      <c r="BR146" s="274"/>
      <c r="BS146" s="274"/>
      <c r="BT146" s="274"/>
      <c r="BU146" s="274"/>
      <c r="BV146" s="274"/>
      <c r="BW146" s="274"/>
      <c r="BX146" s="274"/>
      <c r="BY146" s="274"/>
      <c r="BZ146" s="274"/>
      <c r="CA146" s="274"/>
      <c r="CB146" s="274"/>
      <c r="CC146" s="274"/>
      <c r="CD146" s="274"/>
      <c r="CE146" s="274"/>
      <c r="CF146" s="274"/>
      <c r="CG146" s="274"/>
    </row>
    <row r="147" spans="1:85">
      <c r="A147" s="274"/>
      <c r="B147" s="274"/>
      <c r="C147" s="274"/>
      <c r="D147" s="274"/>
      <c r="E147" s="274"/>
      <c r="F147" s="274"/>
      <c r="G147" s="274"/>
      <c r="H147" s="274"/>
      <c r="I147" s="274"/>
      <c r="J147" s="274"/>
      <c r="K147" s="274"/>
      <c r="L147" s="274"/>
      <c r="M147" s="274"/>
      <c r="N147" s="274"/>
      <c r="O147" s="274"/>
      <c r="P147" s="274"/>
      <c r="Q147" s="274"/>
      <c r="R147" s="274"/>
      <c r="S147" s="274"/>
      <c r="T147" s="274"/>
      <c r="U147" s="274"/>
      <c r="V147" s="274"/>
      <c r="W147" s="274"/>
      <c r="X147" s="274"/>
      <c r="Y147" s="274"/>
      <c r="Z147" s="274"/>
      <c r="AA147" s="274"/>
      <c r="AB147" s="274"/>
      <c r="AC147" s="274"/>
      <c r="AD147" s="274"/>
      <c r="AE147" s="274"/>
      <c r="AF147" s="274"/>
      <c r="AG147" s="274"/>
      <c r="AH147" s="274"/>
      <c r="AI147" s="274"/>
      <c r="AJ147" s="274"/>
      <c r="AK147" s="274"/>
      <c r="AL147" s="274"/>
      <c r="AM147" s="274"/>
      <c r="AN147" s="274"/>
      <c r="AO147" s="274"/>
      <c r="AP147" s="274"/>
      <c r="AQ147" s="274"/>
      <c r="AR147" s="274"/>
      <c r="AS147" s="274"/>
      <c r="AT147" s="274"/>
      <c r="AU147" s="274"/>
      <c r="AV147" s="274"/>
      <c r="AW147" s="274"/>
      <c r="AX147" s="274"/>
      <c r="AY147" s="274"/>
      <c r="AZ147" s="274"/>
      <c r="BA147" s="274"/>
      <c r="BB147" s="274"/>
      <c r="BC147" s="274"/>
      <c r="BD147" s="274"/>
      <c r="BE147" s="274"/>
      <c r="BF147" s="274"/>
      <c r="BG147" s="274"/>
      <c r="BH147" s="274"/>
      <c r="BI147" s="274"/>
      <c r="BJ147" s="274"/>
      <c r="BK147" s="274"/>
      <c r="BL147" s="274"/>
      <c r="BM147" s="274"/>
      <c r="BN147" s="274"/>
      <c r="BO147" s="274"/>
      <c r="BP147" s="274"/>
      <c r="BQ147" s="274"/>
      <c r="BR147" s="274"/>
      <c r="BS147" s="274"/>
      <c r="BT147" s="274"/>
      <c r="BU147" s="274"/>
      <c r="BV147" s="274"/>
      <c r="BW147" s="274"/>
      <c r="BX147" s="274"/>
      <c r="BY147" s="274"/>
      <c r="BZ147" s="274"/>
      <c r="CA147" s="274"/>
      <c r="CB147" s="274"/>
      <c r="CC147" s="274"/>
      <c r="CD147" s="274"/>
      <c r="CE147" s="274"/>
      <c r="CF147" s="274"/>
      <c r="CG147" s="274"/>
    </row>
    <row r="148" spans="1:85">
      <c r="A148" s="274"/>
      <c r="B148" s="274"/>
      <c r="C148" s="274"/>
      <c r="D148" s="274"/>
      <c r="E148" s="274"/>
      <c r="F148" s="274"/>
      <c r="G148" s="274"/>
      <c r="H148" s="274"/>
      <c r="I148" s="274"/>
      <c r="J148" s="274"/>
      <c r="K148" s="274"/>
      <c r="L148" s="274"/>
      <c r="M148" s="274"/>
      <c r="N148" s="274"/>
      <c r="O148" s="274"/>
      <c r="P148" s="274"/>
      <c r="Q148" s="274"/>
      <c r="R148" s="274"/>
      <c r="S148" s="274"/>
      <c r="T148" s="274"/>
      <c r="U148" s="274"/>
      <c r="V148" s="274"/>
      <c r="W148" s="274"/>
      <c r="X148" s="274"/>
      <c r="Y148" s="274"/>
      <c r="Z148" s="274"/>
      <c r="AA148" s="274"/>
      <c r="AB148" s="274"/>
      <c r="AC148" s="274"/>
      <c r="AD148" s="274"/>
      <c r="AE148" s="274"/>
      <c r="AF148" s="274"/>
      <c r="AG148" s="274"/>
      <c r="AH148" s="274"/>
      <c r="AI148" s="274"/>
      <c r="AJ148" s="274"/>
      <c r="AK148" s="274"/>
      <c r="AL148" s="274"/>
      <c r="AM148" s="274"/>
      <c r="AN148" s="274"/>
      <c r="AO148" s="274"/>
      <c r="AP148" s="274"/>
      <c r="AQ148" s="274"/>
      <c r="AR148" s="274"/>
      <c r="AS148" s="274"/>
      <c r="AT148" s="274"/>
      <c r="AU148" s="274"/>
      <c r="AV148" s="274"/>
      <c r="AW148" s="274"/>
      <c r="AX148" s="274"/>
      <c r="AY148" s="274"/>
      <c r="AZ148" s="274"/>
      <c r="BA148" s="274"/>
      <c r="BB148" s="274"/>
      <c r="BC148" s="274"/>
      <c r="BD148" s="274"/>
      <c r="BE148" s="274"/>
      <c r="BF148" s="274"/>
      <c r="BG148" s="274"/>
      <c r="BH148" s="274"/>
      <c r="BI148" s="274"/>
      <c r="BJ148" s="274"/>
      <c r="BK148" s="274"/>
      <c r="BL148" s="274"/>
      <c r="BM148" s="274"/>
      <c r="BN148" s="274"/>
      <c r="BO148" s="274"/>
      <c r="BP148" s="274"/>
      <c r="BQ148" s="274"/>
      <c r="BR148" s="274"/>
      <c r="BS148" s="274"/>
      <c r="BT148" s="274"/>
      <c r="BU148" s="274"/>
      <c r="BV148" s="274"/>
      <c r="BW148" s="274"/>
      <c r="BX148" s="274"/>
      <c r="BY148" s="274"/>
      <c r="BZ148" s="274"/>
      <c r="CA148" s="274"/>
      <c r="CB148" s="274"/>
      <c r="CC148" s="274"/>
      <c r="CD148" s="274"/>
      <c r="CE148" s="274"/>
      <c r="CF148" s="274"/>
      <c r="CG148" s="274"/>
    </row>
    <row r="149" spans="1:85">
      <c r="A149" s="274"/>
      <c r="B149" s="274"/>
      <c r="C149" s="274"/>
      <c r="D149" s="274"/>
      <c r="E149" s="274"/>
      <c r="F149" s="274"/>
      <c r="G149" s="274"/>
      <c r="H149" s="274"/>
      <c r="I149" s="274"/>
      <c r="J149" s="274"/>
      <c r="K149" s="274"/>
      <c r="L149" s="274"/>
      <c r="M149" s="274"/>
      <c r="N149" s="274"/>
      <c r="O149" s="274"/>
      <c r="P149" s="274"/>
      <c r="Q149" s="274"/>
      <c r="R149" s="274"/>
      <c r="S149" s="274"/>
      <c r="T149" s="274"/>
      <c r="U149" s="274"/>
      <c r="V149" s="274"/>
      <c r="W149" s="274"/>
      <c r="X149" s="274"/>
      <c r="Y149" s="274"/>
      <c r="Z149" s="274"/>
      <c r="AA149" s="274"/>
      <c r="AB149" s="274"/>
      <c r="AC149" s="274"/>
      <c r="AD149" s="274"/>
      <c r="AE149" s="274"/>
      <c r="AF149" s="274"/>
      <c r="AG149" s="274"/>
      <c r="AH149" s="274"/>
      <c r="AI149" s="274"/>
      <c r="AJ149" s="274"/>
      <c r="AK149" s="274"/>
      <c r="AL149" s="274"/>
      <c r="AM149" s="274"/>
      <c r="AN149" s="274"/>
      <c r="AO149" s="274"/>
      <c r="AP149" s="274"/>
      <c r="AQ149" s="274"/>
      <c r="AR149" s="274"/>
      <c r="AS149" s="274"/>
      <c r="AT149" s="274"/>
      <c r="AU149" s="274"/>
      <c r="AV149" s="274"/>
      <c r="AW149" s="274"/>
      <c r="AX149" s="274"/>
      <c r="AY149" s="274"/>
      <c r="AZ149" s="274"/>
      <c r="BA149" s="274"/>
      <c r="BB149" s="274"/>
      <c r="BC149" s="274"/>
      <c r="BD149" s="274"/>
      <c r="BE149" s="274"/>
      <c r="BF149" s="274"/>
      <c r="BG149" s="274"/>
      <c r="BH149" s="274"/>
      <c r="BI149" s="274"/>
      <c r="BJ149" s="274"/>
      <c r="BK149" s="274"/>
      <c r="BL149" s="274"/>
      <c r="BM149" s="274"/>
      <c r="BN149" s="274"/>
      <c r="BO149" s="274"/>
      <c r="BP149" s="274"/>
      <c r="BQ149" s="274"/>
      <c r="BR149" s="274"/>
      <c r="BS149" s="274"/>
      <c r="BT149" s="274"/>
      <c r="BU149" s="274"/>
      <c r="BV149" s="274"/>
      <c r="BW149" s="274"/>
      <c r="BX149" s="274"/>
      <c r="BY149" s="274"/>
      <c r="BZ149" s="274"/>
      <c r="CA149" s="274"/>
      <c r="CB149" s="274"/>
      <c r="CC149" s="274"/>
      <c r="CD149" s="274"/>
      <c r="CE149" s="274"/>
      <c r="CF149" s="274"/>
      <c r="CG149" s="274"/>
    </row>
    <row r="150" spans="1:85">
      <c r="A150" s="274"/>
      <c r="B150" s="274"/>
      <c r="C150" s="274"/>
      <c r="D150" s="274"/>
      <c r="E150" s="274"/>
      <c r="F150" s="274"/>
      <c r="G150" s="274"/>
      <c r="H150" s="274"/>
      <c r="I150" s="274"/>
      <c r="J150" s="274"/>
      <c r="K150" s="274"/>
      <c r="L150" s="274"/>
      <c r="M150" s="274"/>
      <c r="N150" s="274"/>
      <c r="O150" s="274"/>
      <c r="P150" s="274"/>
      <c r="Q150" s="274"/>
      <c r="R150" s="274"/>
      <c r="S150" s="274"/>
      <c r="T150" s="274"/>
      <c r="U150" s="274"/>
      <c r="V150" s="274"/>
      <c r="W150" s="274"/>
      <c r="X150" s="274"/>
      <c r="Y150" s="274"/>
      <c r="Z150" s="274"/>
      <c r="AA150" s="274"/>
      <c r="AB150" s="274"/>
      <c r="AC150" s="274"/>
      <c r="AD150" s="274"/>
      <c r="AE150" s="274"/>
      <c r="AF150" s="274"/>
      <c r="AG150" s="274"/>
      <c r="AH150" s="274"/>
      <c r="AI150" s="274"/>
      <c r="AJ150" s="274"/>
      <c r="AK150" s="274"/>
      <c r="AL150" s="274"/>
      <c r="AM150" s="274"/>
      <c r="AN150" s="274"/>
      <c r="AO150" s="274"/>
      <c r="AP150" s="274"/>
      <c r="AQ150" s="274"/>
      <c r="AR150" s="274"/>
      <c r="AS150" s="274"/>
      <c r="AT150" s="274"/>
      <c r="AU150" s="274"/>
      <c r="AV150" s="274"/>
      <c r="AW150" s="274"/>
      <c r="AX150" s="274"/>
      <c r="AY150" s="274"/>
      <c r="AZ150" s="274"/>
      <c r="BA150" s="274"/>
      <c r="BB150" s="274"/>
      <c r="BC150" s="274"/>
      <c r="BD150" s="274"/>
      <c r="BE150" s="274"/>
      <c r="BF150" s="274"/>
      <c r="BG150" s="274"/>
      <c r="BH150" s="274"/>
      <c r="BI150" s="274"/>
      <c r="BJ150" s="274"/>
      <c r="BK150" s="274"/>
      <c r="BL150" s="274"/>
      <c r="BM150" s="274"/>
      <c r="BN150" s="274"/>
      <c r="BO150" s="274"/>
      <c r="BP150" s="274"/>
      <c r="BQ150" s="274"/>
      <c r="BR150" s="274"/>
      <c r="BS150" s="274"/>
      <c r="BT150" s="274"/>
      <c r="BU150" s="274"/>
      <c r="BV150" s="274"/>
      <c r="BW150" s="274"/>
      <c r="BX150" s="274"/>
      <c r="BY150" s="274"/>
      <c r="BZ150" s="274"/>
      <c r="CA150" s="274"/>
      <c r="CB150" s="274"/>
      <c r="CC150" s="274"/>
      <c r="CD150" s="274"/>
      <c r="CE150" s="274"/>
      <c r="CF150" s="274"/>
      <c r="CG150" s="274"/>
    </row>
    <row r="151" spans="1:85">
      <c r="A151" s="274"/>
      <c r="B151" s="274"/>
      <c r="C151" s="274"/>
      <c r="D151" s="274"/>
      <c r="E151" s="274"/>
      <c r="F151" s="274"/>
      <c r="G151" s="274"/>
      <c r="H151" s="274"/>
      <c r="I151" s="274"/>
      <c r="J151" s="274"/>
      <c r="K151" s="274"/>
      <c r="L151" s="274"/>
      <c r="M151" s="274"/>
      <c r="N151" s="274"/>
      <c r="O151" s="274"/>
      <c r="P151" s="274"/>
      <c r="Q151" s="274"/>
      <c r="R151" s="274"/>
      <c r="S151" s="274"/>
      <c r="T151" s="274"/>
      <c r="U151" s="274"/>
      <c r="V151" s="274"/>
      <c r="W151" s="274"/>
      <c r="X151" s="274"/>
      <c r="Y151" s="274"/>
      <c r="Z151" s="274"/>
      <c r="AA151" s="274"/>
      <c r="AB151" s="274"/>
      <c r="AC151" s="274"/>
      <c r="AD151" s="274"/>
      <c r="AE151" s="274"/>
      <c r="AF151" s="274"/>
      <c r="AG151" s="274"/>
      <c r="AH151" s="274"/>
      <c r="AI151" s="274"/>
      <c r="AJ151" s="274"/>
      <c r="AK151" s="274"/>
      <c r="AL151" s="274"/>
      <c r="AM151" s="274"/>
      <c r="AN151" s="274"/>
      <c r="AO151" s="274"/>
      <c r="AP151" s="274"/>
      <c r="AQ151" s="274"/>
      <c r="AR151" s="274"/>
      <c r="AS151" s="274"/>
      <c r="AT151" s="274"/>
      <c r="AU151" s="274"/>
      <c r="AV151" s="274"/>
      <c r="AW151" s="274"/>
      <c r="AX151" s="274"/>
      <c r="AY151" s="274"/>
      <c r="AZ151" s="274"/>
      <c r="BA151" s="274"/>
      <c r="BB151" s="274"/>
      <c r="BC151" s="274"/>
      <c r="BD151" s="274"/>
      <c r="BE151" s="274"/>
      <c r="BF151" s="274"/>
      <c r="BG151" s="274"/>
      <c r="BH151" s="274"/>
      <c r="BI151" s="274"/>
      <c r="BJ151" s="274"/>
      <c r="BK151" s="274"/>
      <c r="BL151" s="274"/>
      <c r="BM151" s="274"/>
      <c r="BN151" s="274"/>
      <c r="BO151" s="274"/>
      <c r="BP151" s="274"/>
      <c r="BQ151" s="274"/>
      <c r="BR151" s="274"/>
      <c r="BS151" s="274"/>
      <c r="BT151" s="274"/>
      <c r="BU151" s="274"/>
      <c r="BV151" s="274"/>
      <c r="BW151" s="274"/>
      <c r="BX151" s="274"/>
      <c r="BY151" s="274"/>
      <c r="BZ151" s="274"/>
      <c r="CA151" s="274"/>
      <c r="CB151" s="274"/>
      <c r="CC151" s="274"/>
      <c r="CD151" s="274"/>
      <c r="CE151" s="274"/>
      <c r="CF151" s="274"/>
      <c r="CG151" s="274"/>
    </row>
    <row r="152" spans="1:85">
      <c r="A152" s="274"/>
      <c r="B152" s="274"/>
      <c r="C152" s="274"/>
      <c r="D152" s="274"/>
      <c r="E152" s="274"/>
      <c r="F152" s="274"/>
      <c r="G152" s="274"/>
      <c r="H152" s="274"/>
      <c r="I152" s="274"/>
      <c r="J152" s="274"/>
      <c r="K152" s="274"/>
      <c r="L152" s="274"/>
      <c r="M152" s="274"/>
      <c r="N152" s="274"/>
      <c r="O152" s="274"/>
      <c r="P152" s="274"/>
      <c r="Q152" s="274"/>
      <c r="R152" s="274"/>
      <c r="S152" s="274"/>
      <c r="T152" s="274"/>
      <c r="U152" s="274"/>
      <c r="V152" s="274"/>
      <c r="W152" s="274"/>
      <c r="X152" s="274"/>
      <c r="Y152" s="274"/>
      <c r="Z152" s="274"/>
      <c r="AA152" s="274"/>
      <c r="AB152" s="274"/>
      <c r="AC152" s="274"/>
      <c r="AD152" s="274"/>
      <c r="AE152" s="274"/>
      <c r="AF152" s="274"/>
      <c r="AG152" s="274"/>
      <c r="AH152" s="274"/>
      <c r="AI152" s="274"/>
      <c r="AJ152" s="274"/>
      <c r="AK152" s="274"/>
      <c r="AL152" s="274"/>
      <c r="AM152" s="274"/>
      <c r="AN152" s="274"/>
      <c r="AO152" s="274"/>
      <c r="AP152" s="274"/>
      <c r="AQ152" s="274"/>
      <c r="AR152" s="274"/>
      <c r="AS152" s="274"/>
      <c r="AT152" s="274"/>
      <c r="AU152" s="274"/>
      <c r="AV152" s="274"/>
      <c r="AW152" s="274"/>
      <c r="AX152" s="274"/>
      <c r="AY152" s="274"/>
      <c r="AZ152" s="274"/>
      <c r="BA152" s="274"/>
      <c r="BB152" s="274"/>
      <c r="BC152" s="274"/>
      <c r="BD152" s="274"/>
      <c r="BE152" s="274"/>
      <c r="BF152" s="274"/>
      <c r="BG152" s="274"/>
      <c r="BH152" s="274"/>
      <c r="BI152" s="274"/>
      <c r="BJ152" s="274"/>
      <c r="BK152" s="274"/>
      <c r="BL152" s="274"/>
      <c r="BM152" s="274"/>
      <c r="BN152" s="274"/>
      <c r="BO152" s="274"/>
      <c r="BP152" s="274"/>
      <c r="BQ152" s="274"/>
      <c r="BR152" s="274"/>
      <c r="BS152" s="274"/>
      <c r="BT152" s="274"/>
      <c r="BU152" s="274"/>
      <c r="BV152" s="274"/>
      <c r="BW152" s="274"/>
      <c r="BX152" s="274"/>
      <c r="BY152" s="274"/>
      <c r="BZ152" s="274"/>
      <c r="CA152" s="274"/>
      <c r="CB152" s="274"/>
      <c r="CC152" s="274"/>
      <c r="CD152" s="274"/>
      <c r="CE152" s="274"/>
      <c r="CF152" s="274"/>
      <c r="CG152" s="274"/>
    </row>
    <row r="153" spans="1:85">
      <c r="A153" s="274"/>
      <c r="B153" s="274"/>
      <c r="C153" s="274"/>
      <c r="D153" s="274"/>
      <c r="E153" s="274"/>
      <c r="F153" s="274"/>
      <c r="G153" s="274"/>
      <c r="H153" s="274"/>
      <c r="I153" s="274"/>
      <c r="J153" s="274"/>
      <c r="K153" s="274"/>
      <c r="L153" s="274"/>
      <c r="M153" s="274"/>
      <c r="N153" s="274"/>
      <c r="O153" s="274"/>
      <c r="P153" s="274"/>
      <c r="Q153" s="274"/>
      <c r="R153" s="274"/>
      <c r="S153" s="274"/>
      <c r="T153" s="274"/>
      <c r="U153" s="274"/>
      <c r="V153" s="274"/>
      <c r="W153" s="274"/>
      <c r="X153" s="274"/>
      <c r="Y153" s="274"/>
      <c r="Z153" s="274"/>
      <c r="AA153" s="274"/>
      <c r="AB153" s="274"/>
      <c r="AC153" s="274"/>
      <c r="AD153" s="274"/>
      <c r="AE153" s="274"/>
      <c r="AF153" s="274"/>
      <c r="AG153" s="274"/>
      <c r="AH153" s="274"/>
      <c r="AI153" s="274"/>
      <c r="AJ153" s="274"/>
      <c r="AK153" s="274"/>
      <c r="AL153" s="274"/>
      <c r="AM153" s="274"/>
      <c r="AN153" s="274"/>
      <c r="AO153" s="274"/>
      <c r="AP153" s="274"/>
      <c r="AQ153" s="274"/>
      <c r="AR153" s="274"/>
      <c r="AS153" s="274"/>
      <c r="AT153" s="274"/>
      <c r="AU153" s="274"/>
      <c r="AV153" s="274"/>
      <c r="AW153" s="274"/>
      <c r="AX153" s="274"/>
      <c r="AY153" s="274"/>
      <c r="AZ153" s="274"/>
      <c r="BA153" s="274"/>
      <c r="BB153" s="274"/>
      <c r="BC153" s="274"/>
      <c r="BD153" s="274"/>
      <c r="BE153" s="274"/>
      <c r="BF153" s="274"/>
      <c r="BG153" s="274"/>
      <c r="BH153" s="274"/>
      <c r="BI153" s="274"/>
      <c r="BJ153" s="274"/>
      <c r="BK153" s="274"/>
      <c r="BL153" s="274"/>
      <c r="BM153" s="274"/>
      <c r="BN153" s="274"/>
      <c r="BO153" s="274"/>
      <c r="BP153" s="274"/>
      <c r="BQ153" s="274"/>
      <c r="BR153" s="274"/>
      <c r="BS153" s="274"/>
      <c r="BT153" s="274"/>
      <c r="BU153" s="274"/>
      <c r="BV153" s="274"/>
      <c r="BW153" s="274"/>
      <c r="BX153" s="274"/>
      <c r="BY153" s="274"/>
      <c r="BZ153" s="274"/>
      <c r="CA153" s="274"/>
      <c r="CB153" s="274"/>
      <c r="CC153" s="274"/>
      <c r="CD153" s="274"/>
      <c r="CE153" s="274"/>
      <c r="CF153" s="274"/>
      <c r="CG153" s="274"/>
    </row>
    <row r="154" spans="1:85">
      <c r="A154" s="274"/>
      <c r="B154" s="274"/>
      <c r="C154" s="274"/>
      <c r="D154" s="274"/>
      <c r="E154" s="274"/>
      <c r="F154" s="274"/>
      <c r="G154" s="274"/>
      <c r="H154" s="274"/>
      <c r="I154" s="274"/>
      <c r="J154" s="274"/>
      <c r="K154" s="274"/>
      <c r="L154" s="274"/>
      <c r="M154" s="274"/>
      <c r="N154" s="274"/>
      <c r="O154" s="274"/>
      <c r="P154" s="274"/>
      <c r="Q154" s="274"/>
      <c r="R154" s="274"/>
      <c r="S154" s="274"/>
      <c r="T154" s="274"/>
      <c r="U154" s="274"/>
      <c r="V154" s="274"/>
      <c r="W154" s="274"/>
      <c r="X154" s="274"/>
      <c r="Y154" s="274"/>
      <c r="Z154" s="274"/>
      <c r="AA154" s="274"/>
      <c r="AB154" s="274"/>
      <c r="AC154" s="274"/>
      <c r="AD154" s="274"/>
      <c r="AE154" s="274"/>
      <c r="AF154" s="274"/>
      <c r="AG154" s="274"/>
      <c r="AH154" s="274"/>
      <c r="AI154" s="274"/>
      <c r="AJ154" s="274"/>
      <c r="AK154" s="274"/>
      <c r="AL154" s="274"/>
      <c r="AM154" s="274"/>
      <c r="AN154" s="274"/>
      <c r="AO154" s="274"/>
      <c r="AP154" s="274"/>
      <c r="AQ154" s="274"/>
      <c r="AR154" s="274"/>
      <c r="AS154" s="274"/>
      <c r="AT154" s="274"/>
      <c r="AU154" s="274"/>
      <c r="AV154" s="274"/>
      <c r="AW154" s="274"/>
      <c r="AX154" s="274"/>
      <c r="AY154" s="274"/>
      <c r="AZ154" s="274"/>
      <c r="BA154" s="274"/>
      <c r="BB154" s="274"/>
      <c r="BC154" s="274"/>
      <c r="BD154" s="274"/>
      <c r="BE154" s="274"/>
      <c r="BF154" s="274"/>
      <c r="BG154" s="274"/>
      <c r="BH154" s="274"/>
      <c r="BI154" s="274"/>
      <c r="BJ154" s="274"/>
      <c r="BK154" s="274"/>
      <c r="BL154" s="274"/>
      <c r="BM154" s="274"/>
      <c r="BN154" s="274"/>
      <c r="BO154" s="274"/>
      <c r="BP154" s="274"/>
      <c r="BQ154" s="274"/>
      <c r="BR154" s="274"/>
      <c r="BS154" s="274"/>
      <c r="BT154" s="274"/>
      <c r="BU154" s="274"/>
      <c r="BV154" s="274"/>
      <c r="BW154" s="274"/>
      <c r="BX154" s="274"/>
      <c r="BY154" s="274"/>
      <c r="BZ154" s="274"/>
      <c r="CA154" s="274"/>
      <c r="CB154" s="274"/>
      <c r="CC154" s="274"/>
      <c r="CD154" s="274"/>
      <c r="CE154" s="274"/>
      <c r="CF154" s="274"/>
      <c r="CG154" s="274"/>
    </row>
    <row r="155" spans="1:85">
      <c r="A155" s="274"/>
      <c r="B155" s="274"/>
      <c r="C155" s="274"/>
      <c r="D155" s="274"/>
      <c r="E155" s="274"/>
      <c r="F155" s="274"/>
      <c r="G155" s="274"/>
      <c r="H155" s="274"/>
      <c r="I155" s="274"/>
      <c r="J155" s="274"/>
      <c r="K155" s="274"/>
      <c r="L155" s="274"/>
      <c r="M155" s="274"/>
      <c r="N155" s="274"/>
      <c r="O155" s="274"/>
      <c r="P155" s="274"/>
      <c r="Q155" s="274"/>
      <c r="R155" s="274"/>
      <c r="S155" s="274"/>
      <c r="T155" s="274"/>
      <c r="U155" s="274"/>
      <c r="V155" s="274"/>
      <c r="W155" s="274"/>
      <c r="X155" s="274"/>
      <c r="Y155" s="274"/>
      <c r="Z155" s="274"/>
      <c r="AA155" s="274"/>
      <c r="AB155" s="274"/>
      <c r="AC155" s="274"/>
      <c r="AD155" s="274"/>
      <c r="AE155" s="274"/>
      <c r="AF155" s="274"/>
      <c r="AG155" s="274"/>
      <c r="AH155" s="274"/>
      <c r="AI155" s="274"/>
      <c r="AJ155" s="274"/>
      <c r="AK155" s="274"/>
      <c r="AL155" s="274"/>
      <c r="AM155" s="274"/>
      <c r="AN155" s="274"/>
      <c r="AO155" s="274"/>
      <c r="AP155" s="274"/>
      <c r="AQ155" s="274"/>
      <c r="AR155" s="274"/>
      <c r="AS155" s="274"/>
      <c r="AT155" s="274"/>
      <c r="AU155" s="274"/>
      <c r="AV155" s="274"/>
      <c r="AW155" s="274"/>
      <c r="AX155" s="274"/>
      <c r="AY155" s="274"/>
      <c r="AZ155" s="274"/>
      <c r="BA155" s="274"/>
      <c r="BB155" s="274"/>
      <c r="BC155" s="274"/>
      <c r="BD155" s="274"/>
      <c r="BE155" s="274"/>
      <c r="BF155" s="274"/>
      <c r="BG155" s="274"/>
      <c r="BH155" s="274"/>
      <c r="BI155" s="274"/>
      <c r="BJ155" s="274"/>
      <c r="BK155" s="274"/>
      <c r="BL155" s="274"/>
      <c r="BM155" s="274"/>
      <c r="BN155" s="274"/>
      <c r="BO155" s="274"/>
      <c r="BP155" s="274"/>
      <c r="BQ155" s="274"/>
      <c r="BR155" s="274"/>
      <c r="BS155" s="274"/>
      <c r="BT155" s="274"/>
      <c r="BU155" s="274"/>
      <c r="BV155" s="274"/>
      <c r="BW155" s="274"/>
      <c r="BX155" s="274"/>
      <c r="BY155" s="274"/>
      <c r="BZ155" s="274"/>
      <c r="CA155" s="274"/>
      <c r="CB155" s="274"/>
      <c r="CC155" s="274"/>
      <c r="CD155" s="274"/>
      <c r="CE155" s="274"/>
      <c r="CF155" s="274"/>
      <c r="CG155" s="274"/>
    </row>
    <row r="156" spans="1:85">
      <c r="A156" s="274"/>
      <c r="B156" s="274"/>
      <c r="C156" s="274"/>
      <c r="D156" s="274"/>
      <c r="E156" s="274"/>
      <c r="F156" s="274"/>
      <c r="G156" s="274"/>
      <c r="H156" s="274"/>
      <c r="I156" s="274"/>
      <c r="J156" s="274"/>
      <c r="K156" s="274"/>
      <c r="L156" s="274"/>
      <c r="M156" s="274"/>
      <c r="N156" s="274"/>
      <c r="O156" s="274"/>
      <c r="P156" s="274"/>
      <c r="Q156" s="274"/>
      <c r="R156" s="274"/>
      <c r="S156" s="274"/>
      <c r="T156" s="274"/>
      <c r="U156" s="274"/>
      <c r="V156" s="274"/>
      <c r="W156" s="274"/>
      <c r="X156" s="274"/>
      <c r="Y156" s="274"/>
      <c r="Z156" s="274"/>
      <c r="AA156" s="274"/>
      <c r="AB156" s="274"/>
      <c r="AC156" s="274"/>
      <c r="AD156" s="274"/>
      <c r="AE156" s="274"/>
      <c r="AF156" s="274"/>
      <c r="AG156" s="274"/>
      <c r="AH156" s="274"/>
      <c r="AI156" s="274"/>
      <c r="AJ156" s="274"/>
      <c r="AK156" s="274"/>
      <c r="AL156" s="274"/>
      <c r="AM156" s="274"/>
      <c r="AN156" s="274"/>
      <c r="AO156" s="274"/>
      <c r="AP156" s="274"/>
      <c r="AQ156" s="274"/>
      <c r="AR156" s="274"/>
      <c r="AS156" s="274"/>
      <c r="AT156" s="274"/>
      <c r="AU156" s="274"/>
      <c r="AV156" s="274"/>
      <c r="AW156" s="274"/>
      <c r="AX156" s="274"/>
      <c r="AY156" s="274"/>
      <c r="AZ156" s="274"/>
      <c r="BA156" s="274"/>
      <c r="BB156" s="274"/>
      <c r="BC156" s="274"/>
      <c r="BD156" s="274"/>
      <c r="BE156" s="274"/>
      <c r="BF156" s="274"/>
      <c r="BG156" s="274"/>
      <c r="BH156" s="274"/>
      <c r="BI156" s="274"/>
      <c r="BJ156" s="274"/>
      <c r="BK156" s="274"/>
      <c r="BL156" s="274"/>
      <c r="BM156" s="274"/>
      <c r="BN156" s="274"/>
      <c r="BO156" s="274"/>
      <c r="BP156" s="274"/>
      <c r="BQ156" s="274"/>
      <c r="BR156" s="274"/>
      <c r="BS156" s="274"/>
      <c r="BT156" s="274"/>
      <c r="BU156" s="274"/>
      <c r="BV156" s="274"/>
      <c r="BW156" s="274"/>
      <c r="BX156" s="274"/>
      <c r="BY156" s="274"/>
      <c r="BZ156" s="274"/>
      <c r="CA156" s="274"/>
      <c r="CB156" s="274"/>
      <c r="CC156" s="274"/>
      <c r="CD156" s="274"/>
      <c r="CE156" s="274"/>
      <c r="CF156" s="274"/>
      <c r="CG156" s="274"/>
    </row>
    <row r="157" spans="1:85">
      <c r="A157" s="274"/>
      <c r="B157" s="274"/>
      <c r="C157" s="274"/>
      <c r="D157" s="274"/>
      <c r="E157" s="274"/>
      <c r="F157" s="274"/>
      <c r="G157" s="274"/>
      <c r="H157" s="274"/>
      <c r="I157" s="274"/>
      <c r="J157" s="274"/>
      <c r="K157" s="274"/>
      <c r="L157" s="274"/>
      <c r="M157" s="274"/>
      <c r="N157" s="274"/>
      <c r="O157" s="274"/>
      <c r="P157" s="274"/>
      <c r="Q157" s="274"/>
      <c r="R157" s="274"/>
      <c r="S157" s="274"/>
      <c r="T157" s="274"/>
      <c r="U157" s="274"/>
      <c r="V157" s="274"/>
      <c r="W157" s="274"/>
      <c r="X157" s="274"/>
      <c r="Y157" s="274"/>
      <c r="Z157" s="274"/>
      <c r="AA157" s="274"/>
      <c r="AB157" s="274"/>
      <c r="AC157" s="274"/>
      <c r="AD157" s="274"/>
      <c r="AE157" s="274"/>
      <c r="AF157" s="274"/>
      <c r="AG157" s="274"/>
      <c r="AH157" s="274"/>
      <c r="AI157" s="274"/>
      <c r="AJ157" s="274"/>
      <c r="AK157" s="274"/>
      <c r="AL157" s="274"/>
      <c r="AM157" s="274"/>
      <c r="AN157" s="274"/>
      <c r="AO157" s="274"/>
      <c r="AP157" s="274"/>
      <c r="AQ157" s="274"/>
      <c r="AR157" s="274"/>
      <c r="AS157" s="274"/>
      <c r="AT157" s="274"/>
      <c r="AU157" s="274"/>
      <c r="AV157" s="274"/>
      <c r="AW157" s="274"/>
      <c r="AX157" s="274"/>
      <c r="AY157" s="274"/>
      <c r="AZ157" s="274"/>
      <c r="BA157" s="274"/>
      <c r="BB157" s="274"/>
      <c r="BC157" s="274"/>
      <c r="BD157" s="274"/>
      <c r="BE157" s="274"/>
      <c r="BF157" s="274"/>
      <c r="BG157" s="274"/>
      <c r="BH157" s="274"/>
      <c r="BI157" s="274"/>
      <c r="BJ157" s="274"/>
      <c r="BK157" s="274"/>
      <c r="BL157" s="274"/>
      <c r="BM157" s="274"/>
      <c r="BN157" s="274"/>
      <c r="BO157" s="274"/>
      <c r="BP157" s="274"/>
      <c r="BQ157" s="274"/>
      <c r="BR157" s="274"/>
      <c r="BS157" s="274"/>
      <c r="BT157" s="274"/>
      <c r="BU157" s="274"/>
      <c r="BV157" s="274"/>
      <c r="BW157" s="274"/>
      <c r="BX157" s="274"/>
      <c r="BY157" s="274"/>
      <c r="BZ157" s="274"/>
      <c r="CA157" s="274"/>
      <c r="CB157" s="274"/>
      <c r="CC157" s="274"/>
      <c r="CD157" s="274"/>
      <c r="CE157" s="274"/>
      <c r="CF157" s="274"/>
      <c r="CG157" s="274"/>
    </row>
    <row r="158" spans="1:85">
      <c r="A158" s="274"/>
      <c r="B158" s="274"/>
      <c r="C158" s="274"/>
      <c r="D158" s="274"/>
      <c r="E158" s="274"/>
      <c r="F158" s="274"/>
      <c r="G158" s="274"/>
      <c r="H158" s="274"/>
      <c r="I158" s="274"/>
      <c r="J158" s="274"/>
      <c r="K158" s="274"/>
      <c r="L158" s="274"/>
      <c r="M158" s="274"/>
      <c r="N158" s="274"/>
      <c r="O158" s="274"/>
      <c r="P158" s="274"/>
      <c r="Q158" s="274"/>
      <c r="R158" s="274"/>
      <c r="S158" s="274"/>
      <c r="T158" s="274"/>
      <c r="U158" s="274"/>
      <c r="V158" s="274"/>
      <c r="W158" s="274"/>
      <c r="X158" s="274"/>
      <c r="Y158" s="274"/>
      <c r="Z158" s="274"/>
      <c r="AA158" s="274"/>
      <c r="AB158" s="274"/>
      <c r="AC158" s="274"/>
      <c r="AD158" s="274"/>
      <c r="AE158" s="274"/>
      <c r="AF158" s="274"/>
      <c r="AG158" s="274"/>
      <c r="AH158" s="274"/>
      <c r="AI158" s="274"/>
      <c r="AJ158" s="274"/>
      <c r="AK158" s="274"/>
      <c r="AL158" s="274"/>
      <c r="AM158" s="274"/>
      <c r="AN158" s="274"/>
      <c r="AO158" s="274"/>
      <c r="AP158" s="274"/>
      <c r="AQ158" s="274"/>
      <c r="AR158" s="274"/>
      <c r="AS158" s="274"/>
      <c r="AT158" s="274"/>
      <c r="AU158" s="274"/>
      <c r="AV158" s="274"/>
      <c r="AW158" s="274"/>
      <c r="AX158" s="274"/>
      <c r="AY158" s="274"/>
      <c r="AZ158" s="274"/>
      <c r="BA158" s="274"/>
      <c r="BB158" s="274"/>
      <c r="BC158" s="274"/>
      <c r="BD158" s="274"/>
      <c r="BE158" s="274"/>
      <c r="BF158" s="274"/>
      <c r="BG158" s="274"/>
      <c r="BH158" s="274"/>
      <c r="BI158" s="274"/>
      <c r="BJ158" s="274"/>
      <c r="BK158" s="274"/>
      <c r="BL158" s="274"/>
      <c r="BM158" s="274"/>
      <c r="BN158" s="274"/>
      <c r="BO158" s="274"/>
      <c r="BP158" s="274"/>
      <c r="BQ158" s="274"/>
      <c r="BR158" s="274"/>
      <c r="BS158" s="274"/>
      <c r="BT158" s="274"/>
      <c r="BU158" s="274"/>
      <c r="BV158" s="274"/>
      <c r="BW158" s="274"/>
      <c r="BX158" s="274"/>
      <c r="BY158" s="274"/>
      <c r="BZ158" s="274"/>
      <c r="CA158" s="274"/>
      <c r="CB158" s="274"/>
      <c r="CC158" s="274"/>
      <c r="CD158" s="274"/>
      <c r="CE158" s="274"/>
      <c r="CF158" s="274"/>
      <c r="CG158" s="274"/>
    </row>
    <row r="159" spans="1:85">
      <c r="A159" s="274"/>
      <c r="B159" s="274"/>
      <c r="C159" s="274"/>
      <c r="D159" s="274"/>
      <c r="E159" s="274"/>
      <c r="F159" s="274"/>
      <c r="G159" s="274"/>
      <c r="H159" s="274"/>
      <c r="I159" s="274"/>
      <c r="J159" s="274"/>
      <c r="K159" s="274"/>
      <c r="L159" s="274"/>
      <c r="M159" s="274"/>
      <c r="N159" s="274"/>
      <c r="O159" s="274"/>
      <c r="P159" s="274"/>
      <c r="Q159" s="274"/>
      <c r="R159" s="274"/>
      <c r="S159" s="274"/>
      <c r="T159" s="274"/>
      <c r="U159" s="274"/>
      <c r="V159" s="274"/>
      <c r="W159" s="274"/>
      <c r="X159" s="274"/>
      <c r="Y159" s="274"/>
      <c r="Z159" s="274"/>
      <c r="AA159" s="274"/>
      <c r="AB159" s="274"/>
      <c r="AC159" s="274"/>
      <c r="AD159" s="274"/>
      <c r="AE159" s="274"/>
      <c r="AF159" s="274"/>
      <c r="AG159" s="274"/>
      <c r="AH159" s="274"/>
      <c r="AI159" s="274"/>
      <c r="AJ159" s="274"/>
      <c r="AK159" s="274"/>
      <c r="AL159" s="274"/>
      <c r="AM159" s="274"/>
      <c r="AN159" s="274"/>
      <c r="AO159" s="274"/>
      <c r="AP159" s="274"/>
      <c r="AQ159" s="274"/>
      <c r="AR159" s="274"/>
      <c r="AS159" s="274"/>
      <c r="AT159" s="274"/>
      <c r="AU159" s="274"/>
      <c r="AV159" s="274"/>
      <c r="AW159" s="274"/>
      <c r="AX159" s="274"/>
      <c r="AY159" s="274"/>
      <c r="AZ159" s="274"/>
      <c r="BA159" s="274"/>
      <c r="BB159" s="274"/>
      <c r="BC159" s="274"/>
      <c r="BD159" s="274"/>
      <c r="BE159" s="274"/>
      <c r="BF159" s="274"/>
      <c r="BG159" s="274"/>
      <c r="BH159" s="274"/>
      <c r="BI159" s="274"/>
      <c r="BJ159" s="274"/>
      <c r="BK159" s="274"/>
      <c r="BL159" s="274"/>
      <c r="BM159" s="274"/>
      <c r="BN159" s="274"/>
      <c r="BO159" s="274"/>
      <c r="BP159" s="274"/>
      <c r="BQ159" s="274"/>
      <c r="BR159" s="274"/>
      <c r="BS159" s="274"/>
      <c r="BT159" s="274"/>
      <c r="BU159" s="274"/>
      <c r="BV159" s="274"/>
      <c r="BW159" s="274"/>
      <c r="BX159" s="274"/>
      <c r="BY159" s="274"/>
      <c r="BZ159" s="274"/>
      <c r="CA159" s="274"/>
      <c r="CB159" s="274"/>
      <c r="CC159" s="274"/>
      <c r="CD159" s="274"/>
      <c r="CE159" s="274"/>
      <c r="CF159" s="274"/>
      <c r="CG159" s="274"/>
    </row>
    <row r="160" spans="1:85">
      <c r="A160" s="274"/>
      <c r="B160" s="274"/>
      <c r="C160" s="274"/>
      <c r="D160" s="274"/>
      <c r="E160" s="274"/>
      <c r="F160" s="274"/>
      <c r="G160" s="274"/>
      <c r="H160" s="274"/>
      <c r="I160" s="274"/>
      <c r="J160" s="274"/>
      <c r="K160" s="274"/>
      <c r="L160" s="274"/>
      <c r="M160" s="274"/>
      <c r="N160" s="274"/>
      <c r="O160" s="274"/>
      <c r="P160" s="274"/>
      <c r="Q160" s="274"/>
      <c r="R160" s="274"/>
      <c r="S160" s="274"/>
      <c r="T160" s="274"/>
      <c r="U160" s="274"/>
      <c r="V160" s="274"/>
      <c r="W160" s="274"/>
      <c r="X160" s="274"/>
      <c r="Y160" s="274"/>
      <c r="Z160" s="274"/>
      <c r="AA160" s="274"/>
      <c r="AB160" s="274"/>
      <c r="AC160" s="274"/>
      <c r="AD160" s="274"/>
      <c r="AE160" s="274"/>
      <c r="AF160" s="274"/>
      <c r="AG160" s="274"/>
      <c r="AH160" s="274"/>
      <c r="AI160" s="274"/>
      <c r="AJ160" s="274"/>
      <c r="AK160" s="274"/>
      <c r="AL160" s="274"/>
      <c r="AM160" s="274"/>
      <c r="AN160" s="274"/>
      <c r="AO160" s="274"/>
      <c r="AP160" s="274"/>
      <c r="AQ160" s="274"/>
      <c r="AR160" s="274"/>
      <c r="AS160" s="274"/>
      <c r="AT160" s="274"/>
      <c r="AU160" s="274"/>
      <c r="AV160" s="274"/>
      <c r="AW160" s="274"/>
      <c r="AX160" s="274"/>
      <c r="AY160" s="274"/>
      <c r="AZ160" s="274"/>
      <c r="BA160" s="274"/>
      <c r="BB160" s="274"/>
      <c r="BC160" s="274"/>
      <c r="BD160" s="274"/>
      <c r="BE160" s="274"/>
      <c r="BF160" s="274"/>
      <c r="BG160" s="274"/>
      <c r="BH160" s="274"/>
      <c r="BI160" s="274"/>
      <c r="BJ160" s="274"/>
      <c r="BK160" s="274"/>
      <c r="BL160" s="274"/>
      <c r="BM160" s="274"/>
      <c r="BN160" s="274"/>
      <c r="BO160" s="274"/>
      <c r="BP160" s="274"/>
      <c r="BQ160" s="274"/>
      <c r="BR160" s="274"/>
      <c r="BS160" s="274"/>
      <c r="BT160" s="274"/>
      <c r="BU160" s="274"/>
      <c r="BV160" s="274"/>
      <c r="BW160" s="274"/>
      <c r="BX160" s="274"/>
      <c r="BY160" s="274"/>
      <c r="BZ160" s="274"/>
      <c r="CA160" s="274"/>
      <c r="CB160" s="274"/>
      <c r="CC160" s="274"/>
      <c r="CD160" s="274"/>
      <c r="CE160" s="274"/>
      <c r="CF160" s="274"/>
      <c r="CG160" s="274"/>
    </row>
    <row r="161" spans="1:85">
      <c r="A161" s="274"/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  <c r="L161" s="274"/>
      <c r="M161" s="274"/>
      <c r="N161" s="274"/>
      <c r="O161" s="274"/>
      <c r="P161" s="274"/>
      <c r="Q161" s="274"/>
      <c r="R161" s="274"/>
      <c r="S161" s="274"/>
      <c r="T161" s="274"/>
      <c r="U161" s="274"/>
      <c r="V161" s="274"/>
      <c r="W161" s="274"/>
      <c r="X161" s="274"/>
      <c r="Y161" s="274"/>
      <c r="Z161" s="274"/>
      <c r="AA161" s="274"/>
      <c r="AB161" s="274"/>
      <c r="AC161" s="274"/>
      <c r="AD161" s="274"/>
      <c r="AE161" s="274"/>
      <c r="AF161" s="274"/>
      <c r="AG161" s="274"/>
      <c r="AH161" s="274"/>
      <c r="AI161" s="274"/>
      <c r="AJ161" s="274"/>
      <c r="AK161" s="274"/>
      <c r="AL161" s="274"/>
      <c r="AM161" s="274"/>
      <c r="AN161" s="274"/>
      <c r="AO161" s="274"/>
      <c r="AP161" s="274"/>
      <c r="AQ161" s="274"/>
      <c r="AR161" s="274"/>
      <c r="AS161" s="274"/>
      <c r="AT161" s="274"/>
      <c r="AU161" s="274"/>
      <c r="AV161" s="274"/>
      <c r="AW161" s="274"/>
      <c r="AX161" s="274"/>
      <c r="AY161" s="274"/>
      <c r="AZ161" s="274"/>
      <c r="BA161" s="274"/>
      <c r="BB161" s="274"/>
      <c r="BC161" s="274"/>
      <c r="BD161" s="274"/>
      <c r="BE161" s="274"/>
      <c r="BF161" s="274"/>
      <c r="BG161" s="274"/>
      <c r="BH161" s="274"/>
      <c r="BI161" s="274"/>
      <c r="BJ161" s="274"/>
      <c r="BK161" s="274"/>
      <c r="BL161" s="274"/>
      <c r="BM161" s="274"/>
      <c r="BN161" s="274"/>
      <c r="BO161" s="274"/>
      <c r="BP161" s="274"/>
      <c r="BQ161" s="274"/>
      <c r="BR161" s="274"/>
      <c r="BS161" s="274"/>
      <c r="BT161" s="274"/>
      <c r="BU161" s="274"/>
      <c r="BV161" s="274"/>
      <c r="BW161" s="274"/>
      <c r="BX161" s="274"/>
      <c r="BY161" s="274"/>
      <c r="BZ161" s="274"/>
      <c r="CA161" s="274"/>
      <c r="CB161" s="274"/>
      <c r="CC161" s="274"/>
      <c r="CD161" s="274"/>
      <c r="CE161" s="274"/>
      <c r="CF161" s="274"/>
      <c r="CG161" s="274"/>
    </row>
    <row r="162" spans="1:85">
      <c r="A162" s="274"/>
      <c r="B162" s="274"/>
      <c r="C162" s="274"/>
      <c r="D162" s="274"/>
      <c r="E162" s="274"/>
      <c r="F162" s="274"/>
      <c r="G162" s="274"/>
      <c r="H162" s="274"/>
      <c r="I162" s="274"/>
      <c r="J162" s="274"/>
      <c r="K162" s="274"/>
      <c r="L162" s="274"/>
      <c r="M162" s="274"/>
      <c r="N162" s="274"/>
      <c r="O162" s="274"/>
      <c r="P162" s="274"/>
      <c r="Q162" s="274"/>
      <c r="R162" s="274"/>
      <c r="S162" s="274"/>
      <c r="T162" s="274"/>
      <c r="U162" s="274"/>
      <c r="V162" s="274"/>
      <c r="W162" s="274"/>
      <c r="X162" s="274"/>
      <c r="Y162" s="274"/>
      <c r="Z162" s="274"/>
      <c r="AA162" s="274"/>
      <c r="AB162" s="274"/>
      <c r="AC162" s="274"/>
      <c r="AD162" s="274"/>
      <c r="AE162" s="274"/>
      <c r="AF162" s="274"/>
      <c r="AG162" s="274"/>
      <c r="AH162" s="274"/>
      <c r="AI162" s="274"/>
      <c r="AJ162" s="274"/>
      <c r="AK162" s="274"/>
      <c r="AL162" s="274"/>
      <c r="AM162" s="274"/>
      <c r="AN162" s="274"/>
      <c r="AO162" s="274"/>
      <c r="AP162" s="274"/>
      <c r="AQ162" s="274"/>
      <c r="AR162" s="274"/>
      <c r="AS162" s="274"/>
      <c r="AT162" s="274"/>
      <c r="AU162" s="274"/>
      <c r="AV162" s="274"/>
      <c r="AW162" s="274"/>
      <c r="AX162" s="274"/>
      <c r="AY162" s="274"/>
      <c r="AZ162" s="274"/>
      <c r="BA162" s="274"/>
      <c r="BB162" s="274"/>
      <c r="BC162" s="274"/>
      <c r="BD162" s="274"/>
      <c r="BE162" s="274"/>
      <c r="BF162" s="274"/>
      <c r="BG162" s="274"/>
      <c r="BH162" s="274"/>
      <c r="BI162" s="274"/>
      <c r="BJ162" s="274"/>
      <c r="BK162" s="274"/>
      <c r="BL162" s="274"/>
      <c r="BM162" s="274"/>
      <c r="BN162" s="274"/>
      <c r="BO162" s="274"/>
      <c r="BP162" s="274"/>
      <c r="BQ162" s="274"/>
      <c r="BR162" s="274"/>
      <c r="BS162" s="274"/>
      <c r="BT162" s="274"/>
      <c r="BU162" s="274"/>
      <c r="BV162" s="274"/>
      <c r="BW162" s="274"/>
      <c r="BX162" s="274"/>
      <c r="BY162" s="274"/>
      <c r="BZ162" s="274"/>
      <c r="CA162" s="274"/>
      <c r="CB162" s="274"/>
      <c r="CC162" s="274"/>
      <c r="CD162" s="274"/>
      <c r="CE162" s="274"/>
      <c r="CF162" s="274"/>
      <c r="CG162" s="274"/>
    </row>
    <row r="163" spans="1:85">
      <c r="A163" s="274"/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  <c r="L163" s="274"/>
      <c r="M163" s="274"/>
      <c r="N163" s="274"/>
      <c r="O163" s="274"/>
      <c r="P163" s="274"/>
      <c r="Q163" s="274"/>
      <c r="R163" s="274"/>
      <c r="S163" s="274"/>
      <c r="T163" s="274"/>
      <c r="U163" s="274"/>
      <c r="V163" s="274"/>
      <c r="W163" s="274"/>
      <c r="X163" s="274"/>
      <c r="Y163" s="274"/>
      <c r="Z163" s="274"/>
      <c r="AA163" s="274"/>
      <c r="AB163" s="274"/>
      <c r="AC163" s="274"/>
      <c r="AD163" s="274"/>
      <c r="AE163" s="274"/>
      <c r="AF163" s="274"/>
      <c r="AG163" s="274"/>
      <c r="AH163" s="274"/>
      <c r="AI163" s="274"/>
      <c r="AJ163" s="274"/>
      <c r="AK163" s="274"/>
      <c r="AL163" s="274"/>
      <c r="AM163" s="274"/>
      <c r="AN163" s="274"/>
      <c r="AO163" s="274"/>
      <c r="AP163" s="274"/>
      <c r="AQ163" s="274"/>
      <c r="AR163" s="274"/>
      <c r="AS163" s="274"/>
      <c r="AT163" s="274"/>
      <c r="AU163" s="274"/>
      <c r="AV163" s="274"/>
      <c r="AW163" s="274"/>
      <c r="AX163" s="274"/>
      <c r="AY163" s="274"/>
      <c r="AZ163" s="274"/>
      <c r="BA163" s="274"/>
      <c r="BB163" s="274"/>
      <c r="BC163" s="274"/>
      <c r="BD163" s="274"/>
      <c r="BE163" s="274"/>
      <c r="BF163" s="274"/>
      <c r="BG163" s="274"/>
      <c r="BH163" s="274"/>
      <c r="BI163" s="274"/>
      <c r="BJ163" s="274"/>
      <c r="BK163" s="274"/>
      <c r="BL163" s="274"/>
      <c r="BM163" s="274"/>
      <c r="BN163" s="274"/>
      <c r="BO163" s="274"/>
      <c r="BP163" s="274"/>
      <c r="BQ163" s="274"/>
      <c r="BR163" s="274"/>
      <c r="BS163" s="274"/>
      <c r="BT163" s="274"/>
      <c r="BU163" s="274"/>
      <c r="BV163" s="274"/>
      <c r="BW163" s="274"/>
      <c r="BX163" s="274"/>
      <c r="BY163" s="274"/>
      <c r="BZ163" s="274"/>
      <c r="CA163" s="274"/>
      <c r="CB163" s="274"/>
      <c r="CC163" s="274"/>
      <c r="CD163" s="274"/>
      <c r="CE163" s="274"/>
      <c r="CF163" s="274"/>
      <c r="CG163" s="274"/>
    </row>
    <row r="164" spans="1:85">
      <c r="A164" s="274"/>
      <c r="B164" s="274"/>
      <c r="C164" s="274"/>
      <c r="D164" s="274"/>
      <c r="E164" s="274"/>
      <c r="F164" s="274"/>
      <c r="G164" s="274"/>
      <c r="H164" s="274"/>
      <c r="I164" s="274"/>
      <c r="J164" s="274"/>
      <c r="K164" s="274"/>
      <c r="L164" s="274"/>
      <c r="M164" s="274"/>
      <c r="N164" s="274"/>
      <c r="O164" s="274"/>
      <c r="P164" s="274"/>
      <c r="Q164" s="274"/>
      <c r="R164" s="274"/>
      <c r="S164" s="274"/>
      <c r="T164" s="274"/>
      <c r="U164" s="274"/>
      <c r="V164" s="274"/>
      <c r="W164" s="274"/>
      <c r="X164" s="274"/>
      <c r="Y164" s="274"/>
      <c r="Z164" s="274"/>
      <c r="AA164" s="274"/>
      <c r="AB164" s="274"/>
      <c r="AC164" s="274"/>
      <c r="AD164" s="274"/>
      <c r="AE164" s="274"/>
      <c r="AF164" s="274"/>
      <c r="AG164" s="274"/>
      <c r="AH164" s="274"/>
      <c r="AI164" s="274"/>
      <c r="AJ164" s="274"/>
      <c r="AK164" s="274"/>
      <c r="AL164" s="274"/>
      <c r="AM164" s="274"/>
      <c r="AN164" s="274"/>
      <c r="AO164" s="274"/>
      <c r="AP164" s="274"/>
      <c r="AQ164" s="274"/>
      <c r="AR164" s="274"/>
      <c r="AS164" s="274"/>
      <c r="AT164" s="274"/>
      <c r="AU164" s="274"/>
      <c r="AV164" s="274"/>
      <c r="AW164" s="274"/>
      <c r="AX164" s="274"/>
      <c r="AY164" s="274"/>
      <c r="AZ164" s="274"/>
      <c r="BA164" s="274"/>
      <c r="BB164" s="274"/>
      <c r="BC164" s="274"/>
      <c r="BD164" s="274"/>
      <c r="BE164" s="274"/>
      <c r="BF164" s="274"/>
      <c r="BG164" s="274"/>
      <c r="BH164" s="274"/>
      <c r="BI164" s="274"/>
      <c r="BJ164" s="274"/>
      <c r="BK164" s="274"/>
      <c r="BL164" s="274"/>
      <c r="BM164" s="274"/>
      <c r="BN164" s="274"/>
      <c r="BO164" s="274"/>
      <c r="BP164" s="274"/>
      <c r="BQ164" s="274"/>
      <c r="BR164" s="274"/>
      <c r="BS164" s="274"/>
      <c r="BT164" s="274"/>
      <c r="BU164" s="274"/>
      <c r="BV164" s="274"/>
      <c r="BW164" s="274"/>
      <c r="BX164" s="274"/>
      <c r="BY164" s="274"/>
      <c r="BZ164" s="274"/>
      <c r="CA164" s="274"/>
      <c r="CB164" s="274"/>
      <c r="CC164" s="274"/>
      <c r="CD164" s="274"/>
      <c r="CE164" s="274"/>
      <c r="CF164" s="274"/>
      <c r="CG164" s="274"/>
    </row>
    <row r="165" spans="1:85">
      <c r="A165" s="274"/>
      <c r="B165" s="274"/>
      <c r="C165" s="274"/>
      <c r="D165" s="274"/>
      <c r="E165" s="274"/>
      <c r="F165" s="274"/>
      <c r="G165" s="274"/>
      <c r="H165" s="274"/>
      <c r="I165" s="274"/>
      <c r="J165" s="274"/>
      <c r="K165" s="274"/>
      <c r="L165" s="274"/>
      <c r="M165" s="274"/>
      <c r="N165" s="274"/>
      <c r="O165" s="274"/>
      <c r="P165" s="274"/>
      <c r="Q165" s="274"/>
      <c r="R165" s="274"/>
      <c r="S165" s="274"/>
      <c r="T165" s="274"/>
      <c r="U165" s="274"/>
      <c r="V165" s="274"/>
      <c r="W165" s="274"/>
      <c r="X165" s="274"/>
      <c r="Y165" s="274"/>
      <c r="Z165" s="274"/>
      <c r="AA165" s="274"/>
      <c r="AB165" s="274"/>
      <c r="AC165" s="274"/>
      <c r="AD165" s="274"/>
      <c r="AE165" s="274"/>
      <c r="AF165" s="274"/>
      <c r="AG165" s="274"/>
      <c r="AH165" s="274"/>
      <c r="AI165" s="274"/>
      <c r="AJ165" s="274"/>
      <c r="AK165" s="274"/>
      <c r="AL165" s="274"/>
      <c r="AM165" s="274"/>
      <c r="AN165" s="274"/>
      <c r="AO165" s="274"/>
      <c r="AP165" s="274"/>
      <c r="AQ165" s="274"/>
      <c r="AR165" s="274"/>
      <c r="AS165" s="274"/>
      <c r="AT165" s="274"/>
      <c r="AU165" s="274"/>
      <c r="AV165" s="274"/>
      <c r="AW165" s="274"/>
      <c r="AX165" s="274"/>
      <c r="AY165" s="274"/>
      <c r="AZ165" s="274"/>
      <c r="BA165" s="274"/>
      <c r="BB165" s="274"/>
      <c r="BC165" s="274"/>
      <c r="BD165" s="274"/>
      <c r="BE165" s="274"/>
      <c r="BF165" s="274"/>
      <c r="BG165" s="274"/>
      <c r="BH165" s="274"/>
      <c r="BI165" s="274"/>
      <c r="BJ165" s="274"/>
      <c r="BK165" s="274"/>
      <c r="BL165" s="274"/>
      <c r="BM165" s="274"/>
      <c r="BN165" s="274"/>
      <c r="BO165" s="274"/>
      <c r="BP165" s="274"/>
      <c r="BQ165" s="274"/>
      <c r="BR165" s="274"/>
      <c r="BS165" s="274"/>
      <c r="BT165" s="274"/>
      <c r="BU165" s="274"/>
      <c r="BV165" s="274"/>
      <c r="BW165" s="274"/>
      <c r="BX165" s="274"/>
      <c r="BY165" s="274"/>
      <c r="BZ165" s="274"/>
      <c r="CA165" s="274"/>
      <c r="CB165" s="274"/>
      <c r="CC165" s="274"/>
      <c r="CD165" s="274"/>
      <c r="CE165" s="274"/>
      <c r="CF165" s="274"/>
      <c r="CG165" s="274"/>
    </row>
    <row r="166" spans="1:85">
      <c r="A166" s="274"/>
      <c r="B166" s="274"/>
      <c r="C166" s="274"/>
      <c r="D166" s="274"/>
      <c r="E166" s="274"/>
      <c r="F166" s="274"/>
      <c r="G166" s="274"/>
      <c r="H166" s="274"/>
      <c r="I166" s="274"/>
      <c r="J166" s="274"/>
      <c r="K166" s="274"/>
      <c r="L166" s="274"/>
      <c r="M166" s="274"/>
      <c r="N166" s="274"/>
      <c r="O166" s="274"/>
      <c r="P166" s="274"/>
      <c r="Q166" s="274"/>
      <c r="R166" s="274"/>
      <c r="S166" s="274"/>
      <c r="T166" s="274"/>
      <c r="U166" s="274"/>
      <c r="V166" s="274"/>
      <c r="W166" s="274"/>
      <c r="X166" s="274"/>
      <c r="Y166" s="274"/>
      <c r="Z166" s="274"/>
      <c r="AA166" s="274"/>
      <c r="AB166" s="274"/>
      <c r="AC166" s="274"/>
      <c r="AD166" s="274"/>
      <c r="AE166" s="274"/>
      <c r="AF166" s="274"/>
      <c r="AG166" s="274"/>
      <c r="AH166" s="274"/>
      <c r="AI166" s="274"/>
      <c r="AJ166" s="274"/>
      <c r="AK166" s="274"/>
      <c r="AL166" s="274"/>
      <c r="AM166" s="274"/>
      <c r="AN166" s="274"/>
      <c r="AO166" s="274"/>
      <c r="AP166" s="274"/>
      <c r="AQ166" s="274"/>
      <c r="AR166" s="274"/>
      <c r="AS166" s="274"/>
      <c r="AT166" s="274"/>
      <c r="AU166" s="274"/>
      <c r="AV166" s="274"/>
      <c r="AW166" s="274"/>
      <c r="AX166" s="274"/>
      <c r="AY166" s="274"/>
      <c r="AZ166" s="274"/>
      <c r="BA166" s="274"/>
      <c r="BB166" s="274"/>
      <c r="BC166" s="274"/>
      <c r="BD166" s="274"/>
      <c r="BE166" s="274"/>
      <c r="BF166" s="274"/>
      <c r="BG166" s="274"/>
      <c r="BH166" s="274"/>
      <c r="BI166" s="274"/>
      <c r="BJ166" s="274"/>
      <c r="BK166" s="274"/>
      <c r="BL166" s="274"/>
      <c r="BM166" s="274"/>
      <c r="BN166" s="274"/>
      <c r="BO166" s="274"/>
      <c r="BP166" s="274"/>
      <c r="BQ166" s="274"/>
      <c r="BR166" s="274"/>
      <c r="BS166" s="274"/>
      <c r="BT166" s="274"/>
      <c r="BU166" s="274"/>
      <c r="BV166" s="274"/>
      <c r="BW166" s="274"/>
      <c r="BX166" s="274"/>
      <c r="BY166" s="274"/>
      <c r="BZ166" s="274"/>
      <c r="CA166" s="274"/>
      <c r="CB166" s="274"/>
      <c r="CC166" s="274"/>
      <c r="CD166" s="274"/>
      <c r="CE166" s="274"/>
      <c r="CF166" s="274"/>
      <c r="CG166" s="27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1994-F0BE-4AE1-8AE0-33C27F0944D4}">
  <dimension ref="A1:AD70"/>
  <sheetViews>
    <sheetView workbookViewId="0">
      <selection activeCell="B15" sqref="B15"/>
    </sheetView>
  </sheetViews>
  <sheetFormatPr defaultRowHeight="14.4"/>
  <cols>
    <col min="4" max="4" width="24.33203125" customWidth="1"/>
    <col min="7" max="7" width="20" customWidth="1"/>
    <col min="9" max="9" width="2.33203125" customWidth="1"/>
    <col min="10" max="11" width="7.5546875" customWidth="1"/>
    <col min="14" max="14" width="7.5546875" customWidth="1"/>
    <col min="15" max="15" width="7.33203125" customWidth="1"/>
    <col min="16" max="16" width="9.109375" customWidth="1"/>
    <col min="17" max="17" width="1.5546875" customWidth="1"/>
    <col min="18" max="18" width="3.109375" customWidth="1"/>
  </cols>
  <sheetData>
    <row r="1" spans="1:30" ht="24" thickBot="1">
      <c r="A1" s="2"/>
      <c r="B1" s="2"/>
      <c r="C1" s="2"/>
      <c r="D1" s="2"/>
      <c r="E1" s="3" t="s">
        <v>16</v>
      </c>
      <c r="F1" s="372" t="s">
        <v>77</v>
      </c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9.2" thickBot="1">
      <c r="A2" s="2"/>
      <c r="B2" s="2"/>
      <c r="C2" s="2"/>
      <c r="D2" s="2"/>
      <c r="E2" s="4"/>
      <c r="F2" s="238" t="s">
        <v>0</v>
      </c>
      <c r="G2" s="239"/>
      <c r="H2" s="363" t="s">
        <v>1</v>
      </c>
      <c r="I2" s="364"/>
      <c r="J2" s="240"/>
      <c r="K2" s="365" t="s">
        <v>15</v>
      </c>
      <c r="L2" s="366"/>
      <c r="M2" s="366"/>
      <c r="N2" s="367"/>
      <c r="O2" s="241"/>
      <c r="P2" s="402" t="s">
        <v>5</v>
      </c>
      <c r="Q2" s="403"/>
      <c r="R2" s="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8.600000000000001">
      <c r="A3" s="2"/>
      <c r="B3" s="2"/>
      <c r="C3" s="2"/>
      <c r="D3" s="2"/>
      <c r="E3" s="7">
        <v>1</v>
      </c>
      <c r="F3" s="45" t="s">
        <v>75</v>
      </c>
      <c r="G3" s="104"/>
      <c r="H3" s="386">
        <v>1861</v>
      </c>
      <c r="I3" s="387">
        <v>1861</v>
      </c>
      <c r="J3" s="327"/>
      <c r="K3" s="293"/>
      <c r="L3" s="370">
        <v>124.06666666666666</v>
      </c>
      <c r="M3" s="371">
        <v>124.06666666666666</v>
      </c>
      <c r="N3" s="293"/>
      <c r="O3" s="293"/>
      <c r="P3" s="376">
        <v>16</v>
      </c>
      <c r="Q3" s="377">
        <v>16</v>
      </c>
      <c r="R3" s="10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8.600000000000001">
      <c r="A4" s="2"/>
      <c r="B4" s="2"/>
      <c r="C4" s="2"/>
      <c r="D4" s="2"/>
      <c r="E4" s="7">
        <v>2</v>
      </c>
      <c r="F4" s="236" t="s">
        <v>25</v>
      </c>
      <c r="G4" s="237"/>
      <c r="H4" s="384">
        <v>1791</v>
      </c>
      <c r="I4" s="385">
        <v>1791</v>
      </c>
      <c r="J4" s="12"/>
      <c r="K4" s="12"/>
      <c r="L4" s="368">
        <v>119.4</v>
      </c>
      <c r="M4" s="369">
        <v>119.4</v>
      </c>
      <c r="N4" s="12"/>
      <c r="O4" s="13"/>
      <c r="P4" s="374">
        <v>15</v>
      </c>
      <c r="Q4" s="375">
        <v>15</v>
      </c>
      <c r="R4" s="1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8.600000000000001">
      <c r="A5" s="2"/>
      <c r="B5" s="2"/>
      <c r="C5" s="2"/>
      <c r="D5" s="2"/>
      <c r="E5" s="7">
        <v>3</v>
      </c>
      <c r="F5" s="46" t="s">
        <v>72</v>
      </c>
      <c r="G5" s="47"/>
      <c r="H5" s="388">
        <v>1873</v>
      </c>
      <c r="I5" s="389">
        <v>1873</v>
      </c>
      <c r="J5" s="12"/>
      <c r="K5" s="12"/>
      <c r="L5" s="396">
        <v>124.86666666666666</v>
      </c>
      <c r="M5" s="397">
        <v>124.86666666666666</v>
      </c>
      <c r="N5" s="12"/>
      <c r="O5" s="13"/>
      <c r="P5" s="378">
        <v>14</v>
      </c>
      <c r="Q5" s="379">
        <v>14</v>
      </c>
      <c r="R5" s="1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8.600000000000001">
      <c r="A6" s="2"/>
      <c r="B6" s="2"/>
      <c r="C6" s="2"/>
      <c r="D6" s="2"/>
      <c r="E6" s="7">
        <v>4</v>
      </c>
      <c r="F6" s="46" t="s">
        <v>73</v>
      </c>
      <c r="G6" s="47"/>
      <c r="H6" s="388">
        <v>1942</v>
      </c>
      <c r="I6" s="389">
        <v>1942</v>
      </c>
      <c r="J6" s="15"/>
      <c r="K6" s="15"/>
      <c r="L6" s="396">
        <v>129.46666666666667</v>
      </c>
      <c r="M6" s="397">
        <v>129.46666666666667</v>
      </c>
      <c r="N6" s="15"/>
      <c r="O6" s="15"/>
      <c r="P6" s="378">
        <v>8</v>
      </c>
      <c r="Q6" s="379">
        <v>8</v>
      </c>
      <c r="R6" s="1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8.600000000000001">
      <c r="A7" s="2"/>
      <c r="B7" s="2"/>
      <c r="C7" s="2"/>
      <c r="D7" s="2"/>
      <c r="E7" s="7">
        <v>5</v>
      </c>
      <c r="F7" s="46" t="s">
        <v>23</v>
      </c>
      <c r="G7" s="47"/>
      <c r="H7" s="390">
        <v>1627</v>
      </c>
      <c r="I7" s="391">
        <v>1627</v>
      </c>
      <c r="J7" s="16"/>
      <c r="K7" s="17"/>
      <c r="L7" s="396">
        <v>108.46666666666667</v>
      </c>
      <c r="M7" s="397">
        <v>108.46666666666667</v>
      </c>
      <c r="N7" s="17"/>
      <c r="O7" s="16"/>
      <c r="P7" s="378">
        <v>6</v>
      </c>
      <c r="Q7" s="379">
        <v>6</v>
      </c>
      <c r="R7" s="1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8.600000000000001">
      <c r="A8" s="2"/>
      <c r="B8" s="2"/>
      <c r="C8" s="2"/>
      <c r="D8" s="2"/>
      <c r="E8" s="7">
        <v>6</v>
      </c>
      <c r="F8" s="48" t="s">
        <v>4</v>
      </c>
      <c r="G8" s="49"/>
      <c r="H8" s="388">
        <v>1679</v>
      </c>
      <c r="I8" s="389">
        <v>1679</v>
      </c>
      <c r="J8" s="12"/>
      <c r="K8" s="12"/>
      <c r="L8" s="396">
        <v>111.93333333333334</v>
      </c>
      <c r="M8" s="397">
        <v>111.93333333333334</v>
      </c>
      <c r="N8" s="12"/>
      <c r="O8" s="13"/>
      <c r="P8" s="378">
        <v>5</v>
      </c>
      <c r="Q8" s="379">
        <v>5</v>
      </c>
      <c r="R8" s="1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8.600000000000001">
      <c r="A9" s="2"/>
      <c r="B9" s="2"/>
      <c r="C9" s="2"/>
      <c r="D9" s="2"/>
      <c r="E9" s="7">
        <v>7</v>
      </c>
      <c r="F9" s="55" t="s">
        <v>22</v>
      </c>
      <c r="G9" s="56"/>
      <c r="H9" s="392">
        <v>1654</v>
      </c>
      <c r="I9" s="393">
        <v>1654</v>
      </c>
      <c r="J9" s="13"/>
      <c r="K9" s="15"/>
      <c r="L9" s="400">
        <v>110.26666666666667</v>
      </c>
      <c r="M9" s="401">
        <v>110.26666666666667</v>
      </c>
      <c r="N9" s="15"/>
      <c r="O9" s="13"/>
      <c r="P9" s="380">
        <v>3</v>
      </c>
      <c r="Q9" s="381">
        <v>3</v>
      </c>
      <c r="R9" s="1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8.600000000000001" customHeight="1">
      <c r="A10" s="2"/>
      <c r="B10" s="2"/>
      <c r="C10" s="2"/>
      <c r="D10" s="2"/>
      <c r="E10" s="7">
        <v>8</v>
      </c>
      <c r="F10" s="55" t="s">
        <v>24</v>
      </c>
      <c r="G10" s="325"/>
      <c r="H10" s="392">
        <v>0</v>
      </c>
      <c r="I10" s="393">
        <v>0</v>
      </c>
      <c r="J10" s="326"/>
      <c r="K10" s="326"/>
      <c r="L10" s="400">
        <v>0</v>
      </c>
      <c r="M10" s="401">
        <v>0</v>
      </c>
      <c r="N10" s="41"/>
      <c r="O10" s="326"/>
      <c r="P10" s="380">
        <v>0</v>
      </c>
      <c r="Q10" s="381">
        <v>0</v>
      </c>
      <c r="R10" s="14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8.600000000000001" customHeight="1" thickBot="1">
      <c r="A11" s="2"/>
      <c r="B11" s="2"/>
      <c r="C11" s="2"/>
      <c r="D11" s="2"/>
      <c r="E11" s="7">
        <v>9</v>
      </c>
      <c r="F11" s="50" t="s">
        <v>3</v>
      </c>
      <c r="G11" s="328"/>
      <c r="H11" s="394">
        <v>0</v>
      </c>
      <c r="I11" s="395">
        <v>0</v>
      </c>
      <c r="J11" s="329"/>
      <c r="K11" s="329"/>
      <c r="L11" s="382">
        <v>0</v>
      </c>
      <c r="M11" s="383">
        <v>0</v>
      </c>
      <c r="N11" s="330"/>
      <c r="O11" s="329"/>
      <c r="P11" s="408">
        <v>0</v>
      </c>
      <c r="Q11" s="409">
        <v>0</v>
      </c>
      <c r="R11" s="1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2.4" customHeight="1" thickBot="1">
      <c r="A12" s="2"/>
      <c r="B12" s="2"/>
      <c r="C12" s="2"/>
      <c r="D12" s="2"/>
      <c r="E12" s="19"/>
      <c r="F12" s="373"/>
      <c r="G12" s="373"/>
      <c r="H12" s="20"/>
      <c r="I12" s="13"/>
      <c r="J12" s="13"/>
      <c r="K12" s="13"/>
      <c r="L12" s="410"/>
      <c r="M12" s="410"/>
      <c r="N12" s="13"/>
      <c r="O12" s="13"/>
      <c r="P12" s="411"/>
      <c r="Q12" s="411"/>
      <c r="R12" s="1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24.75" customHeight="1" thickBot="1">
      <c r="A13" s="2"/>
      <c r="B13" s="2"/>
      <c r="C13" s="2"/>
      <c r="D13" s="2"/>
      <c r="E13" s="21"/>
      <c r="F13" s="22" t="s">
        <v>6</v>
      </c>
      <c r="G13" s="23"/>
      <c r="H13" s="363" t="s">
        <v>1</v>
      </c>
      <c r="I13" s="364"/>
      <c r="J13" s="24"/>
      <c r="K13" s="365" t="s">
        <v>15</v>
      </c>
      <c r="L13" s="366"/>
      <c r="M13" s="366"/>
      <c r="N13" s="367"/>
      <c r="O13" s="24"/>
      <c r="P13" s="402" t="s">
        <v>5</v>
      </c>
      <c r="Q13" s="403"/>
      <c r="R13" s="6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8.600000000000001">
      <c r="A14" s="2"/>
      <c r="B14" s="2"/>
      <c r="C14" s="2"/>
      <c r="D14" s="2"/>
      <c r="E14" s="7">
        <v>1</v>
      </c>
      <c r="F14" s="52" t="s">
        <v>30</v>
      </c>
      <c r="G14" s="53"/>
      <c r="H14" s="418">
        <v>1612</v>
      </c>
      <c r="I14" s="419">
        <v>1612</v>
      </c>
      <c r="J14" s="8"/>
      <c r="K14" s="8"/>
      <c r="L14" s="422">
        <v>107.46666666666667</v>
      </c>
      <c r="M14" s="423">
        <v>107.46666666666667</v>
      </c>
      <c r="N14" s="8"/>
      <c r="O14" s="9"/>
      <c r="P14" s="404">
        <v>16</v>
      </c>
      <c r="Q14" s="405">
        <v>16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8.600000000000001">
      <c r="A15" s="2"/>
      <c r="B15" s="2"/>
      <c r="C15" s="2"/>
      <c r="D15" s="2"/>
      <c r="E15" s="7">
        <v>2</v>
      </c>
      <c r="F15" s="46" t="s">
        <v>28</v>
      </c>
      <c r="G15" s="47"/>
      <c r="H15" s="388">
        <v>1601</v>
      </c>
      <c r="I15" s="389">
        <v>1601</v>
      </c>
      <c r="J15" s="12"/>
      <c r="K15" s="12"/>
      <c r="L15" s="424">
        <v>106.73333333333333</v>
      </c>
      <c r="M15" s="425">
        <v>106.73333333333333</v>
      </c>
      <c r="N15" s="12"/>
      <c r="O15" s="13"/>
      <c r="P15" s="406">
        <v>14</v>
      </c>
      <c r="Q15" s="407">
        <v>14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8.600000000000001">
      <c r="A16" s="2"/>
      <c r="B16" s="2"/>
      <c r="C16" s="2"/>
      <c r="D16" s="2"/>
      <c r="E16" s="7">
        <v>3</v>
      </c>
      <c r="F16" s="46" t="s">
        <v>26</v>
      </c>
      <c r="G16" s="47"/>
      <c r="H16" s="388">
        <v>1589</v>
      </c>
      <c r="I16" s="389">
        <v>1589</v>
      </c>
      <c r="J16" s="26"/>
      <c r="K16" s="15"/>
      <c r="L16" s="424">
        <v>105.93333333333334</v>
      </c>
      <c r="M16" s="425">
        <v>105.93333333333334</v>
      </c>
      <c r="N16" s="26"/>
      <c r="O16" s="15"/>
      <c r="P16" s="406">
        <v>12</v>
      </c>
      <c r="Q16" s="407">
        <v>12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8.600000000000001">
      <c r="A17" s="2"/>
      <c r="B17" s="2"/>
      <c r="C17" s="2"/>
      <c r="D17" s="2"/>
      <c r="E17" s="7">
        <v>4</v>
      </c>
      <c r="F17" s="46" t="s">
        <v>29</v>
      </c>
      <c r="G17" s="47"/>
      <c r="H17" s="388">
        <v>1584</v>
      </c>
      <c r="I17" s="389">
        <v>1584</v>
      </c>
      <c r="J17" s="12"/>
      <c r="K17" s="12"/>
      <c r="L17" s="424">
        <v>105.6</v>
      </c>
      <c r="M17" s="425">
        <v>105.6</v>
      </c>
      <c r="N17" s="12"/>
      <c r="O17" s="13"/>
      <c r="P17" s="406">
        <v>8</v>
      </c>
      <c r="Q17" s="407">
        <v>8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8.600000000000001">
      <c r="A18" s="2"/>
      <c r="B18" s="2"/>
      <c r="C18" s="2"/>
      <c r="D18" s="2"/>
      <c r="E18" s="7">
        <v>5</v>
      </c>
      <c r="F18" s="46" t="s">
        <v>32</v>
      </c>
      <c r="G18" s="47"/>
      <c r="H18" s="390">
        <v>1487</v>
      </c>
      <c r="I18" s="391">
        <v>1487</v>
      </c>
      <c r="J18" s="12"/>
      <c r="K18" s="12"/>
      <c r="L18" s="424">
        <v>99.13333333333334</v>
      </c>
      <c r="M18" s="425">
        <v>99.13333333333334</v>
      </c>
      <c r="N18" s="12"/>
      <c r="O18" s="13"/>
      <c r="P18" s="406">
        <v>7</v>
      </c>
      <c r="Q18" s="407">
        <v>7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8.600000000000001">
      <c r="A19" s="2"/>
      <c r="B19" s="2"/>
      <c r="C19" s="2"/>
      <c r="D19" s="2"/>
      <c r="E19" s="7">
        <v>6</v>
      </c>
      <c r="F19" s="46" t="s">
        <v>31</v>
      </c>
      <c r="G19" s="47"/>
      <c r="H19" s="390">
        <v>1330</v>
      </c>
      <c r="I19" s="391">
        <v>1330</v>
      </c>
      <c r="J19" s="12"/>
      <c r="K19" s="12"/>
      <c r="L19" s="424">
        <v>88.666666666666671</v>
      </c>
      <c r="M19" s="425">
        <v>88.666666666666671</v>
      </c>
      <c r="N19" s="12"/>
      <c r="O19" s="13"/>
      <c r="P19" s="406">
        <v>2</v>
      </c>
      <c r="Q19" s="407">
        <v>2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9.2" thickBot="1">
      <c r="A20" s="2"/>
      <c r="B20" s="2"/>
      <c r="C20" s="2"/>
      <c r="D20" s="2"/>
      <c r="E20" s="7">
        <v>7</v>
      </c>
      <c r="F20" s="50" t="s">
        <v>27</v>
      </c>
      <c r="G20" s="51"/>
      <c r="H20" s="394">
        <v>0</v>
      </c>
      <c r="I20" s="395">
        <v>0</v>
      </c>
      <c r="J20" s="27"/>
      <c r="K20" s="27"/>
      <c r="L20" s="420">
        <v>0</v>
      </c>
      <c r="M20" s="421">
        <v>0</v>
      </c>
      <c r="N20" s="27"/>
      <c r="O20" s="28"/>
      <c r="P20" s="398">
        <v>0</v>
      </c>
      <c r="Q20" s="399">
        <v>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4.2" customHeight="1" thickBot="1">
      <c r="A21" s="2"/>
      <c r="B21" s="2"/>
      <c r="C21" s="2"/>
      <c r="D21" s="2"/>
      <c r="E21" s="7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4.2" hidden="1" customHeight="1" thickBot="1">
      <c r="A22" s="2"/>
      <c r="B22" s="2"/>
      <c r="C22" s="2"/>
      <c r="D22" s="2"/>
      <c r="E22" s="7"/>
      <c r="F22" s="29"/>
      <c r="G22" s="30"/>
      <c r="H22" s="416"/>
      <c r="I22" s="416"/>
      <c r="J22" s="13"/>
      <c r="K22" s="13"/>
      <c r="L22" s="417"/>
      <c r="M22" s="417"/>
      <c r="N22" s="13"/>
      <c r="O22" s="13"/>
      <c r="P22" s="426"/>
      <c r="Q22" s="426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9.2" hidden="1" thickBot="1">
      <c r="A23" s="2"/>
      <c r="B23" s="2"/>
      <c r="C23" s="2"/>
      <c r="D23" s="2"/>
      <c r="E23" s="7"/>
      <c r="F23" s="31"/>
      <c r="G23" s="30"/>
      <c r="H23" s="21"/>
      <c r="I23" s="13"/>
      <c r="J23" s="13"/>
      <c r="K23" s="13"/>
      <c r="L23" s="7"/>
      <c r="M23" s="13"/>
      <c r="N23" s="13"/>
      <c r="O23" s="13"/>
      <c r="P23" s="32"/>
      <c r="Q23" s="21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9.8" thickTop="1" thickBot="1">
      <c r="A24" s="2"/>
      <c r="B24" s="2"/>
      <c r="C24" s="2"/>
      <c r="D24" s="2"/>
      <c r="E24" s="17"/>
      <c r="F24" s="33" t="s">
        <v>33</v>
      </c>
      <c r="G24" s="34"/>
      <c r="H24" s="427" t="s">
        <v>1</v>
      </c>
      <c r="I24" s="428"/>
      <c r="J24" s="35"/>
      <c r="K24" s="429" t="s">
        <v>15</v>
      </c>
      <c r="L24" s="430"/>
      <c r="M24" s="430"/>
      <c r="N24" s="431"/>
      <c r="O24" s="35"/>
      <c r="P24" s="432" t="s">
        <v>5</v>
      </c>
      <c r="Q24" s="433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8.600000000000001">
      <c r="A25" s="2"/>
      <c r="B25" s="2"/>
      <c r="C25" s="2"/>
      <c r="D25" s="2"/>
      <c r="E25" s="7">
        <v>1</v>
      </c>
      <c r="F25" s="52" t="s">
        <v>38</v>
      </c>
      <c r="G25" s="54"/>
      <c r="H25" s="438">
        <v>1563</v>
      </c>
      <c r="I25" s="439">
        <v>1563</v>
      </c>
      <c r="J25" s="8"/>
      <c r="K25" s="8"/>
      <c r="L25" s="422">
        <v>104.2</v>
      </c>
      <c r="M25" s="423">
        <v>104.2</v>
      </c>
      <c r="N25" s="8"/>
      <c r="O25" s="9"/>
      <c r="P25" s="404">
        <v>17</v>
      </c>
      <c r="Q25" s="405">
        <v>17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8.600000000000001">
      <c r="A26" s="2"/>
      <c r="B26" s="2"/>
      <c r="C26" s="2"/>
      <c r="D26" s="2"/>
      <c r="E26" s="7">
        <v>2</v>
      </c>
      <c r="F26" s="46" t="s">
        <v>37</v>
      </c>
      <c r="G26" s="47"/>
      <c r="H26" s="388">
        <v>1478</v>
      </c>
      <c r="I26" s="389">
        <v>1478</v>
      </c>
      <c r="J26" s="12"/>
      <c r="K26" s="12"/>
      <c r="L26" s="424">
        <v>98.533333333333331</v>
      </c>
      <c r="M26" s="425">
        <v>98.533333333333331</v>
      </c>
      <c r="N26" s="12"/>
      <c r="O26" s="13"/>
      <c r="P26" s="406">
        <v>14</v>
      </c>
      <c r="Q26" s="407">
        <v>14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8.600000000000001">
      <c r="A27" s="2"/>
      <c r="B27" s="2"/>
      <c r="C27" s="2"/>
      <c r="D27" s="2"/>
      <c r="E27" s="7">
        <v>3</v>
      </c>
      <c r="F27" s="46" t="s">
        <v>39</v>
      </c>
      <c r="G27" s="47"/>
      <c r="H27" s="388">
        <v>1368</v>
      </c>
      <c r="I27" s="389">
        <v>1368</v>
      </c>
      <c r="J27" s="12"/>
      <c r="K27" s="12"/>
      <c r="L27" s="424">
        <v>91.2</v>
      </c>
      <c r="M27" s="425">
        <v>91.2</v>
      </c>
      <c r="N27" s="12"/>
      <c r="O27" s="13"/>
      <c r="P27" s="406">
        <v>13</v>
      </c>
      <c r="Q27" s="407">
        <v>13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8.600000000000001">
      <c r="A28" s="2"/>
      <c r="B28" s="2"/>
      <c r="C28" s="2"/>
      <c r="D28" s="2"/>
      <c r="E28" s="7">
        <v>4</v>
      </c>
      <c r="F28" s="46" t="s">
        <v>67</v>
      </c>
      <c r="G28" s="47"/>
      <c r="H28" s="388">
        <v>1479</v>
      </c>
      <c r="I28" s="389">
        <v>1479</v>
      </c>
      <c r="J28" s="12"/>
      <c r="K28" s="12"/>
      <c r="L28" s="424">
        <v>98.6</v>
      </c>
      <c r="M28" s="425">
        <v>98.6</v>
      </c>
      <c r="N28" s="12"/>
      <c r="O28" s="13"/>
      <c r="P28" s="406">
        <v>9</v>
      </c>
      <c r="Q28" s="407">
        <v>9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8.600000000000001">
      <c r="A29" s="2"/>
      <c r="B29" s="2"/>
      <c r="C29" s="2"/>
      <c r="D29" s="2"/>
      <c r="E29" s="7">
        <v>5</v>
      </c>
      <c r="F29" s="46" t="s">
        <v>34</v>
      </c>
      <c r="G29" s="47"/>
      <c r="H29" s="388">
        <v>1482</v>
      </c>
      <c r="I29" s="389">
        <v>1482</v>
      </c>
      <c r="J29" s="15"/>
      <c r="K29" s="15"/>
      <c r="L29" s="434">
        <v>98.8</v>
      </c>
      <c r="M29" s="435">
        <v>98.8</v>
      </c>
      <c r="N29" s="12"/>
      <c r="O29" s="13"/>
      <c r="P29" s="406">
        <v>8</v>
      </c>
      <c r="Q29" s="407">
        <v>8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8.600000000000001">
      <c r="A30" s="2"/>
      <c r="B30" s="2"/>
      <c r="C30" s="2"/>
      <c r="D30" s="2"/>
      <c r="E30" s="7">
        <v>6</v>
      </c>
      <c r="F30" s="46" t="s">
        <v>40</v>
      </c>
      <c r="G30" s="47"/>
      <c r="H30" s="388">
        <v>1341</v>
      </c>
      <c r="I30" s="389">
        <v>1341</v>
      </c>
      <c r="J30" s="15"/>
      <c r="K30" s="12"/>
      <c r="L30" s="434">
        <v>89.4</v>
      </c>
      <c r="M30" s="435">
        <v>89.4</v>
      </c>
      <c r="N30" s="13"/>
      <c r="O30" s="15"/>
      <c r="P30" s="406">
        <v>7</v>
      </c>
      <c r="Q30" s="407">
        <v>7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8.600000000000001">
      <c r="A31" s="2"/>
      <c r="B31" s="2"/>
      <c r="C31" s="2"/>
      <c r="D31" s="2"/>
      <c r="E31" s="7">
        <v>7</v>
      </c>
      <c r="F31" s="55" t="s">
        <v>35</v>
      </c>
      <c r="G31" s="56"/>
      <c r="H31" s="440">
        <v>0</v>
      </c>
      <c r="I31" s="441">
        <v>0</v>
      </c>
      <c r="J31" s="38"/>
      <c r="K31" s="12"/>
      <c r="L31" s="436">
        <v>0</v>
      </c>
      <c r="M31" s="437">
        <v>0</v>
      </c>
      <c r="N31" s="12"/>
      <c r="O31" s="13"/>
      <c r="P31" s="412">
        <v>0</v>
      </c>
      <c r="Q31" s="413">
        <v>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8.600000000000001">
      <c r="A32" s="2"/>
      <c r="B32" s="2"/>
      <c r="C32" s="2"/>
      <c r="D32" s="2"/>
      <c r="E32" s="7">
        <v>8</v>
      </c>
      <c r="F32" s="46" t="s">
        <v>36</v>
      </c>
      <c r="G32" s="47"/>
      <c r="H32" s="456">
        <v>0</v>
      </c>
      <c r="I32" s="456">
        <v>0</v>
      </c>
      <c r="J32" s="39"/>
      <c r="K32" s="39"/>
      <c r="L32" s="446">
        <v>0</v>
      </c>
      <c r="M32" s="446">
        <v>0</v>
      </c>
      <c r="N32" s="275"/>
      <c r="O32" s="39"/>
      <c r="P32" s="414">
        <v>0</v>
      </c>
      <c r="Q32" s="415">
        <v>0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20.25" customHeight="1" thickBot="1">
      <c r="A33" s="2"/>
      <c r="B33" s="2"/>
      <c r="C33" s="2"/>
      <c r="D33" s="2"/>
      <c r="E33" s="7">
        <v>9</v>
      </c>
      <c r="F33" s="50" t="s">
        <v>41</v>
      </c>
      <c r="G33" s="279"/>
      <c r="H33" s="457">
        <v>0</v>
      </c>
      <c r="I33" s="458">
        <v>0</v>
      </c>
      <c r="J33" s="276"/>
      <c r="K33" s="276"/>
      <c r="L33" s="449">
        <v>0</v>
      </c>
      <c r="M33" s="450">
        <v>0</v>
      </c>
      <c r="N33" s="277"/>
      <c r="O33" s="277"/>
      <c r="P33" s="451">
        <v>0</v>
      </c>
      <c r="Q33" s="452">
        <v>0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4.5" customHeight="1" thickBot="1">
      <c r="A34" s="2"/>
      <c r="B34" s="2"/>
      <c r="C34" s="2"/>
      <c r="D34" s="2"/>
      <c r="E34" s="7"/>
      <c r="F34" s="29"/>
      <c r="G34" s="30"/>
      <c r="H34" s="448"/>
      <c r="I34" s="448"/>
      <c r="J34" s="17"/>
      <c r="K34" s="17"/>
      <c r="L34" s="447"/>
      <c r="M34" s="447"/>
      <c r="N34" s="13"/>
      <c r="O34" s="13"/>
      <c r="P34" s="426"/>
      <c r="Q34" s="426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9.8" thickTop="1" thickBot="1">
      <c r="A35" s="2"/>
      <c r="B35" s="2"/>
      <c r="C35" s="2"/>
      <c r="D35" s="2"/>
      <c r="E35" s="17"/>
      <c r="F35" s="33" t="s">
        <v>42</v>
      </c>
      <c r="G35" s="34"/>
      <c r="H35" s="427" t="s">
        <v>1</v>
      </c>
      <c r="I35" s="428"/>
      <c r="J35" s="35"/>
      <c r="K35" s="429" t="s">
        <v>15</v>
      </c>
      <c r="L35" s="430"/>
      <c r="M35" s="430"/>
      <c r="N35" s="431"/>
      <c r="O35" s="35"/>
      <c r="P35" s="432" t="s">
        <v>5</v>
      </c>
      <c r="Q35" s="433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8.600000000000001">
      <c r="A36" s="2"/>
      <c r="B36" s="2"/>
      <c r="C36" s="2"/>
      <c r="D36" s="2"/>
      <c r="E36" s="7">
        <v>1</v>
      </c>
      <c r="F36" s="52" t="s">
        <v>43</v>
      </c>
      <c r="G36" s="54"/>
      <c r="H36" s="438">
        <v>1384</v>
      </c>
      <c r="I36" s="470">
        <v>1384</v>
      </c>
      <c r="J36" s="293"/>
      <c r="K36" s="293"/>
      <c r="L36" s="468">
        <v>92.266666666666666</v>
      </c>
      <c r="M36" s="468">
        <v>92.266666666666666</v>
      </c>
      <c r="N36" s="293"/>
      <c r="O36" s="293"/>
      <c r="P36" s="469">
        <v>17</v>
      </c>
      <c r="Q36" s="405">
        <v>17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8.600000000000001">
      <c r="A37" s="2"/>
      <c r="B37" s="2"/>
      <c r="C37" s="2"/>
      <c r="D37" s="2"/>
      <c r="E37" s="7">
        <v>2</v>
      </c>
      <c r="F37" s="46" t="s">
        <v>45</v>
      </c>
      <c r="G37" s="47"/>
      <c r="H37" s="388">
        <v>1369</v>
      </c>
      <c r="I37" s="388">
        <v>1369</v>
      </c>
      <c r="J37" s="40"/>
      <c r="K37" s="40"/>
      <c r="L37" s="473">
        <v>91.266666666666666</v>
      </c>
      <c r="M37" s="473">
        <v>91.266666666666666</v>
      </c>
      <c r="N37" s="40"/>
      <c r="O37" s="40"/>
      <c r="P37" s="453">
        <v>17</v>
      </c>
      <c r="Q37" s="407">
        <v>17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8.600000000000001">
      <c r="A38" s="2"/>
      <c r="B38" s="2"/>
      <c r="C38" s="2"/>
      <c r="D38" s="2"/>
      <c r="E38" s="7">
        <v>3</v>
      </c>
      <c r="F38" s="46" t="s">
        <v>46</v>
      </c>
      <c r="G38" s="47"/>
      <c r="H38" s="388">
        <v>1284</v>
      </c>
      <c r="I38" s="388">
        <v>1284</v>
      </c>
      <c r="J38" s="40"/>
      <c r="K38" s="40"/>
      <c r="L38" s="473">
        <v>85.6</v>
      </c>
      <c r="M38" s="473">
        <v>85.6</v>
      </c>
      <c r="N38" s="40"/>
      <c r="O38" s="40"/>
      <c r="P38" s="453">
        <v>15</v>
      </c>
      <c r="Q38" s="407">
        <v>15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8.600000000000001">
      <c r="A39" s="2"/>
      <c r="B39" s="2"/>
      <c r="C39" s="2"/>
      <c r="D39" s="2"/>
      <c r="E39" s="7">
        <v>4</v>
      </c>
      <c r="F39" s="46" t="s">
        <v>76</v>
      </c>
      <c r="G39" s="47"/>
      <c r="H39" s="388">
        <v>1255</v>
      </c>
      <c r="I39" s="388">
        <v>1255</v>
      </c>
      <c r="J39" s="40"/>
      <c r="K39" s="40"/>
      <c r="L39" s="473">
        <v>83.666666666666671</v>
      </c>
      <c r="M39" s="473">
        <v>83.666666666666671</v>
      </c>
      <c r="N39" s="40"/>
      <c r="O39" s="40"/>
      <c r="P39" s="453">
        <v>13</v>
      </c>
      <c r="Q39" s="407">
        <v>13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8.600000000000001">
      <c r="A40" s="2"/>
      <c r="B40" s="2"/>
      <c r="C40" s="2"/>
      <c r="D40" s="2"/>
      <c r="E40" s="7">
        <v>5</v>
      </c>
      <c r="F40" s="55" t="s">
        <v>48</v>
      </c>
      <c r="G40" s="56"/>
      <c r="H40" s="440">
        <v>1252</v>
      </c>
      <c r="I40" s="441">
        <v>1252</v>
      </c>
      <c r="J40" s="40"/>
      <c r="K40" s="40"/>
      <c r="L40" s="471">
        <v>83.466666666666669</v>
      </c>
      <c r="M40" s="472">
        <v>83.466666666666669</v>
      </c>
      <c r="N40" s="40"/>
      <c r="O40" s="40"/>
      <c r="P40" s="454">
        <v>9</v>
      </c>
      <c r="Q40" s="455">
        <v>9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8.600000000000001">
      <c r="A41" s="2"/>
      <c r="B41" s="2"/>
      <c r="C41" s="2"/>
      <c r="D41" s="2"/>
      <c r="E41" s="7">
        <v>6</v>
      </c>
      <c r="F41" s="46" t="s">
        <v>44</v>
      </c>
      <c r="G41" s="47"/>
      <c r="H41" s="442">
        <v>1207</v>
      </c>
      <c r="I41" s="443">
        <v>1207</v>
      </c>
      <c r="J41" s="40"/>
      <c r="K41" s="40"/>
      <c r="L41" s="461">
        <v>80.466666666666669</v>
      </c>
      <c r="M41" s="462">
        <v>80.466666666666669</v>
      </c>
      <c r="N41" s="40"/>
      <c r="O41" s="40"/>
      <c r="P41" s="459">
        <v>7</v>
      </c>
      <c r="Q41" s="460">
        <v>7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8.600000000000001">
      <c r="A42" s="2"/>
      <c r="B42" s="2"/>
      <c r="C42" s="2"/>
      <c r="D42" s="2"/>
      <c r="E42" s="7">
        <v>7</v>
      </c>
      <c r="F42" s="46" t="s">
        <v>66</v>
      </c>
      <c r="G42" s="47"/>
      <c r="H42" s="444">
        <v>1002</v>
      </c>
      <c r="I42" s="445">
        <v>1002</v>
      </c>
      <c r="J42" s="39"/>
      <c r="K42" s="39"/>
      <c r="L42" s="461">
        <v>66.8</v>
      </c>
      <c r="M42" s="462">
        <v>66.8</v>
      </c>
      <c r="N42" s="39"/>
      <c r="O42" s="39"/>
      <c r="P42" s="459">
        <v>4</v>
      </c>
      <c r="Q42" s="460">
        <v>4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8.600000000000001">
      <c r="A43" s="2"/>
      <c r="B43" s="2"/>
      <c r="C43" s="2"/>
      <c r="D43" s="2"/>
      <c r="E43" s="7">
        <v>8</v>
      </c>
      <c r="F43" s="106" t="s">
        <v>49</v>
      </c>
      <c r="G43" s="59"/>
      <c r="H43" s="477">
        <v>0</v>
      </c>
      <c r="I43" s="477">
        <v>0</v>
      </c>
      <c r="J43" s="233"/>
      <c r="K43" s="40"/>
      <c r="L43" s="476">
        <v>0</v>
      </c>
      <c r="M43" s="476">
        <v>0</v>
      </c>
      <c r="N43" s="40"/>
      <c r="O43" s="40"/>
      <c r="P43" s="459">
        <v>0</v>
      </c>
      <c r="Q43" s="460">
        <v>0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9.2" thickBot="1">
      <c r="A44" s="2"/>
      <c r="B44" s="2"/>
      <c r="C44" s="2"/>
      <c r="D44" s="2"/>
      <c r="E44" s="7">
        <v>9</v>
      </c>
      <c r="F44" s="280" t="s">
        <v>50</v>
      </c>
      <c r="G44" s="281"/>
      <c r="H44" s="463">
        <v>0</v>
      </c>
      <c r="I44" s="463">
        <v>0</v>
      </c>
      <c r="J44" s="288"/>
      <c r="K44" s="294"/>
      <c r="L44" s="475">
        <v>0</v>
      </c>
      <c r="M44" s="475">
        <v>0</v>
      </c>
      <c r="N44" s="294"/>
      <c r="O44" s="276"/>
      <c r="P44" s="465">
        <v>0</v>
      </c>
      <c r="Q44" s="466">
        <v>0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8.600000000000001">
      <c r="A45" s="2"/>
      <c r="B45" s="2"/>
      <c r="C45" s="2"/>
      <c r="D45" s="2"/>
      <c r="E45" s="7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8.600000000000001">
      <c r="A46" s="2"/>
      <c r="B46" s="2"/>
      <c r="C46" s="2"/>
      <c r="D46" s="2"/>
      <c r="E46" s="21"/>
      <c r="F46" s="289"/>
      <c r="G46" s="290"/>
      <c r="H46" s="464"/>
      <c r="I46" s="464"/>
      <c r="J46" s="291"/>
      <c r="K46" s="292"/>
      <c r="L46" s="474"/>
      <c r="M46" s="474"/>
      <c r="N46" s="292"/>
      <c r="O46" s="292"/>
      <c r="P46" s="467"/>
      <c r="Q46" s="467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8.600000000000001">
      <c r="A47" s="2"/>
      <c r="B47" s="2"/>
      <c r="C47" s="2"/>
      <c r="D47" s="2"/>
      <c r="E47" s="21"/>
      <c r="F47" s="30"/>
      <c r="G47" s="30"/>
      <c r="H47" s="42"/>
      <c r="I47" s="42"/>
      <c r="J47" s="42"/>
      <c r="K47" s="13"/>
      <c r="L47" s="43"/>
      <c r="M47" s="13"/>
      <c r="N47" s="13"/>
      <c r="O47" s="13"/>
      <c r="P47" s="44"/>
      <c r="Q47" s="2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</sheetData>
  <mergeCells count="127">
    <mergeCell ref="H44:I44"/>
    <mergeCell ref="H46:I46"/>
    <mergeCell ref="P44:Q44"/>
    <mergeCell ref="P46:Q46"/>
    <mergeCell ref="L36:M36"/>
    <mergeCell ref="P36:Q36"/>
    <mergeCell ref="P37:Q37"/>
    <mergeCell ref="P34:Q34"/>
    <mergeCell ref="H36:I36"/>
    <mergeCell ref="H37:I37"/>
    <mergeCell ref="H38:I38"/>
    <mergeCell ref="H39:I39"/>
    <mergeCell ref="H40:I40"/>
    <mergeCell ref="L40:M40"/>
    <mergeCell ref="L39:M39"/>
    <mergeCell ref="L38:M38"/>
    <mergeCell ref="L37:M37"/>
    <mergeCell ref="H35:I35"/>
    <mergeCell ref="P35:Q35"/>
    <mergeCell ref="L46:M46"/>
    <mergeCell ref="L44:M44"/>
    <mergeCell ref="L43:M43"/>
    <mergeCell ref="H43:I43"/>
    <mergeCell ref="P43:Q43"/>
    <mergeCell ref="H41:I41"/>
    <mergeCell ref="H42:I42"/>
    <mergeCell ref="L32:M32"/>
    <mergeCell ref="L34:M34"/>
    <mergeCell ref="H34:I34"/>
    <mergeCell ref="L33:M33"/>
    <mergeCell ref="P33:Q33"/>
    <mergeCell ref="P38:Q38"/>
    <mergeCell ref="P39:Q39"/>
    <mergeCell ref="P40:Q40"/>
    <mergeCell ref="H32:I32"/>
    <mergeCell ref="H33:I33"/>
    <mergeCell ref="P41:Q41"/>
    <mergeCell ref="P42:Q42"/>
    <mergeCell ref="L41:M41"/>
    <mergeCell ref="L42:M42"/>
    <mergeCell ref="K35:N35"/>
    <mergeCell ref="L30:M30"/>
    <mergeCell ref="L31:M31"/>
    <mergeCell ref="H25:I25"/>
    <mergeCell ref="H26:I26"/>
    <mergeCell ref="H27:I27"/>
    <mergeCell ref="H28:I28"/>
    <mergeCell ref="H29:I29"/>
    <mergeCell ref="H30:I30"/>
    <mergeCell ref="H31:I31"/>
    <mergeCell ref="P22:Q22"/>
    <mergeCell ref="H24:I24"/>
    <mergeCell ref="K24:N24"/>
    <mergeCell ref="P24:Q24"/>
    <mergeCell ref="P25:Q25"/>
    <mergeCell ref="P26:Q26"/>
    <mergeCell ref="P27:Q27"/>
    <mergeCell ref="P28:Q28"/>
    <mergeCell ref="P29:Q29"/>
    <mergeCell ref="L25:M25"/>
    <mergeCell ref="L26:M26"/>
    <mergeCell ref="L27:M27"/>
    <mergeCell ref="L28:M28"/>
    <mergeCell ref="L29:M29"/>
    <mergeCell ref="P30:Q30"/>
    <mergeCell ref="P31:Q31"/>
    <mergeCell ref="P32:Q32"/>
    <mergeCell ref="H20:I20"/>
    <mergeCell ref="H22:I22"/>
    <mergeCell ref="P13:Q13"/>
    <mergeCell ref="L22:M22"/>
    <mergeCell ref="H14:I14"/>
    <mergeCell ref="H15:I15"/>
    <mergeCell ref="H16:I16"/>
    <mergeCell ref="H17:I17"/>
    <mergeCell ref="H18:I18"/>
    <mergeCell ref="H19:I19"/>
    <mergeCell ref="H13:I13"/>
    <mergeCell ref="P17:Q17"/>
    <mergeCell ref="P18:Q18"/>
    <mergeCell ref="P19:Q19"/>
    <mergeCell ref="L20:M20"/>
    <mergeCell ref="L14:M14"/>
    <mergeCell ref="L15:M15"/>
    <mergeCell ref="L16:M16"/>
    <mergeCell ref="L17:M17"/>
    <mergeCell ref="L18:M18"/>
    <mergeCell ref="L19:M19"/>
    <mergeCell ref="P20:Q20"/>
    <mergeCell ref="L6:M6"/>
    <mergeCell ref="L7:M7"/>
    <mergeCell ref="L8:M8"/>
    <mergeCell ref="L9:M9"/>
    <mergeCell ref="P2:Q2"/>
    <mergeCell ref="P14:Q14"/>
    <mergeCell ref="P15:Q15"/>
    <mergeCell ref="P16:Q16"/>
    <mergeCell ref="P11:Q11"/>
    <mergeCell ref="L12:M12"/>
    <mergeCell ref="P12:Q12"/>
    <mergeCell ref="K13:N13"/>
    <mergeCell ref="L10:M10"/>
    <mergeCell ref="P10:Q10"/>
    <mergeCell ref="H2:I2"/>
    <mergeCell ref="K2:N2"/>
    <mergeCell ref="L4:M4"/>
    <mergeCell ref="L3:M3"/>
    <mergeCell ref="F1:R1"/>
    <mergeCell ref="F12:G12"/>
    <mergeCell ref="P4:Q4"/>
    <mergeCell ref="P3:Q3"/>
    <mergeCell ref="P5:Q5"/>
    <mergeCell ref="P6:Q6"/>
    <mergeCell ref="P7:Q7"/>
    <mergeCell ref="P8:Q8"/>
    <mergeCell ref="P9:Q9"/>
    <mergeCell ref="L11:M11"/>
    <mergeCell ref="H4:I4"/>
    <mergeCell ref="H3:I3"/>
    <mergeCell ref="H5:I5"/>
    <mergeCell ref="H6:I6"/>
    <mergeCell ref="H7:I7"/>
    <mergeCell ref="H8:I8"/>
    <mergeCell ref="H9:I9"/>
    <mergeCell ref="H11:I11"/>
    <mergeCell ref="L5:M5"/>
    <mergeCell ref="H10:I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4FF0-6CF3-47F1-8361-42B8D33D5924}">
  <dimension ref="A1:AN67"/>
  <sheetViews>
    <sheetView workbookViewId="0">
      <selection activeCell="B12" sqref="B12"/>
    </sheetView>
  </sheetViews>
  <sheetFormatPr defaultRowHeight="14.4"/>
  <cols>
    <col min="3" max="3" width="6.33203125" customWidth="1"/>
    <col min="4" max="4" width="4.33203125" customWidth="1"/>
    <col min="5" max="5" width="28.88671875" customWidth="1"/>
    <col min="6" max="6" width="8.6640625" customWidth="1"/>
    <col min="7" max="7" width="0.5546875" customWidth="1"/>
    <col min="8" max="8" width="10" customWidth="1"/>
    <col min="9" max="9" width="0.6640625" customWidth="1"/>
    <col min="10" max="33" width="6.5546875" customWidth="1"/>
  </cols>
  <sheetData>
    <row r="1" spans="1:4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20.399999999999999" thickBot="1">
      <c r="A3" s="2"/>
      <c r="B3" s="2"/>
      <c r="C3" s="2"/>
      <c r="D3" s="60"/>
      <c r="E3" s="61"/>
      <c r="F3" s="62"/>
      <c r="G3" s="62"/>
      <c r="H3" s="63"/>
      <c r="I3" s="63"/>
      <c r="J3" s="478" t="s">
        <v>7</v>
      </c>
      <c r="K3" s="478"/>
      <c r="L3" s="478"/>
      <c r="M3" s="87"/>
      <c r="N3" s="87"/>
      <c r="O3" s="332"/>
      <c r="P3" s="478" t="s">
        <v>8</v>
      </c>
      <c r="Q3" s="478"/>
      <c r="R3" s="478"/>
      <c r="S3" s="87"/>
      <c r="T3" s="87"/>
      <c r="U3" s="332"/>
      <c r="V3" s="478" t="s">
        <v>9</v>
      </c>
      <c r="W3" s="478"/>
      <c r="X3" s="478"/>
      <c r="Y3" s="87"/>
      <c r="Z3" s="87"/>
      <c r="AA3" s="62"/>
      <c r="AB3" s="478"/>
      <c r="AC3" s="478"/>
      <c r="AD3" s="478"/>
      <c r="AE3" s="87"/>
      <c r="AF3" s="87"/>
      <c r="AG3" s="57"/>
      <c r="AH3" s="2"/>
      <c r="AI3" s="64"/>
      <c r="AJ3" s="64"/>
      <c r="AK3" s="64"/>
      <c r="AL3" s="64"/>
      <c r="AM3" s="64"/>
      <c r="AN3" s="64"/>
    </row>
    <row r="4" spans="1:40" ht="21.6" thickBot="1">
      <c r="A4" s="2"/>
      <c r="B4" s="2"/>
      <c r="C4" s="2"/>
      <c r="D4" s="65"/>
      <c r="E4" s="66"/>
      <c r="F4" s="86" t="s">
        <v>10</v>
      </c>
      <c r="G4" s="90"/>
      <c r="H4" s="91" t="s">
        <v>14</v>
      </c>
      <c r="I4" s="92"/>
      <c r="J4" s="333">
        <v>1</v>
      </c>
      <c r="K4" s="334">
        <v>2</v>
      </c>
      <c r="L4" s="334">
        <v>3</v>
      </c>
      <c r="M4" s="334">
        <v>4</v>
      </c>
      <c r="N4" s="335">
        <v>5</v>
      </c>
      <c r="O4" s="336"/>
      <c r="P4" s="333">
        <v>6</v>
      </c>
      <c r="Q4" s="334">
        <v>7</v>
      </c>
      <c r="R4" s="334">
        <v>8</v>
      </c>
      <c r="S4" s="334">
        <v>9</v>
      </c>
      <c r="T4" s="335">
        <v>10</v>
      </c>
      <c r="U4" s="336"/>
      <c r="V4" s="333">
        <v>11</v>
      </c>
      <c r="W4" s="334">
        <v>12</v>
      </c>
      <c r="X4" s="334">
        <v>13</v>
      </c>
      <c r="Y4" s="334">
        <v>14</v>
      </c>
      <c r="Z4" s="335">
        <v>15</v>
      </c>
      <c r="AA4" s="90"/>
      <c r="AB4" s="88"/>
      <c r="AC4" s="88"/>
      <c r="AD4" s="88"/>
      <c r="AE4" s="88"/>
      <c r="AF4" s="88"/>
      <c r="AG4" s="57"/>
      <c r="AH4" s="2"/>
      <c r="AI4" s="64"/>
      <c r="AJ4" s="64"/>
      <c r="AK4" s="64"/>
      <c r="AL4" s="64"/>
      <c r="AM4" s="64"/>
      <c r="AN4" s="64"/>
    </row>
    <row r="5" spans="1:40" ht="19.2">
      <c r="A5" s="2"/>
      <c r="B5" s="2"/>
      <c r="C5" s="2"/>
      <c r="D5" s="68">
        <v>1</v>
      </c>
      <c r="E5" s="69" t="s">
        <v>73</v>
      </c>
      <c r="F5" s="93">
        <f>SUM(O5+U5+AA5)</f>
        <v>1942</v>
      </c>
      <c r="G5" s="94"/>
      <c r="H5" s="95">
        <f>SUM(F5)/15</f>
        <v>129.46666666666667</v>
      </c>
      <c r="I5" s="96"/>
      <c r="J5" s="97">
        <v>125</v>
      </c>
      <c r="K5" s="97">
        <v>107</v>
      </c>
      <c r="L5" s="97">
        <v>131</v>
      </c>
      <c r="M5" s="97">
        <v>109</v>
      </c>
      <c r="N5" s="97">
        <v>140</v>
      </c>
      <c r="O5" s="242">
        <f>SUM(J5:N5)</f>
        <v>612</v>
      </c>
      <c r="P5" s="97">
        <v>140</v>
      </c>
      <c r="Q5" s="97">
        <v>143</v>
      </c>
      <c r="R5" s="97">
        <v>140</v>
      </c>
      <c r="S5" s="97">
        <v>118</v>
      </c>
      <c r="T5" s="97">
        <v>140</v>
      </c>
      <c r="U5" s="242">
        <f>SUM(P5:T5)</f>
        <v>681</v>
      </c>
      <c r="V5" s="357">
        <v>126</v>
      </c>
      <c r="W5" s="97">
        <v>129</v>
      </c>
      <c r="X5" s="97">
        <v>143</v>
      </c>
      <c r="Y5" s="97">
        <v>118</v>
      </c>
      <c r="Z5" s="97">
        <v>133</v>
      </c>
      <c r="AA5" s="245">
        <f>SUM(V5:Z5)</f>
        <v>649</v>
      </c>
      <c r="AB5" s="74"/>
      <c r="AC5" s="74"/>
      <c r="AD5" s="74"/>
      <c r="AE5" s="74"/>
      <c r="AF5" s="74"/>
      <c r="AG5" s="89"/>
      <c r="AH5" s="2"/>
      <c r="AI5" s="64"/>
      <c r="AJ5" s="64"/>
      <c r="AK5" s="64"/>
      <c r="AL5" s="64"/>
      <c r="AM5" s="64"/>
      <c r="AN5" s="64"/>
    </row>
    <row r="6" spans="1:40" ht="19.2">
      <c r="A6" s="2"/>
      <c r="B6" s="2"/>
      <c r="C6" s="2"/>
      <c r="D6" s="70">
        <v>2</v>
      </c>
      <c r="E6" s="71" t="s">
        <v>72</v>
      </c>
      <c r="F6" s="98">
        <f>SUM(O6+U6+AA6)</f>
        <v>1873</v>
      </c>
      <c r="G6" s="324"/>
      <c r="H6" s="99">
        <f>SUM(F6)/15</f>
        <v>124.86666666666666</v>
      </c>
      <c r="I6" s="79"/>
      <c r="J6" s="232">
        <v>120</v>
      </c>
      <c r="K6" s="232">
        <v>132</v>
      </c>
      <c r="L6" s="232">
        <v>123</v>
      </c>
      <c r="M6" s="232">
        <v>106</v>
      </c>
      <c r="N6" s="232">
        <v>127</v>
      </c>
      <c r="O6" s="243">
        <f>SUM(J6:N6)</f>
        <v>608</v>
      </c>
      <c r="P6" s="232">
        <v>127</v>
      </c>
      <c r="Q6" s="232">
        <v>140</v>
      </c>
      <c r="R6" s="232">
        <v>120</v>
      </c>
      <c r="S6" s="232">
        <v>107</v>
      </c>
      <c r="T6" s="232">
        <v>129</v>
      </c>
      <c r="U6" s="243">
        <f>SUM(P6:T6)</f>
        <v>623</v>
      </c>
      <c r="V6" s="232">
        <v>123</v>
      </c>
      <c r="W6" s="232">
        <v>128</v>
      </c>
      <c r="X6" s="232">
        <v>140</v>
      </c>
      <c r="Y6" s="232">
        <v>127</v>
      </c>
      <c r="Z6" s="232">
        <v>124</v>
      </c>
      <c r="AA6" s="246">
        <f>SUM(V6:Z6)</f>
        <v>642</v>
      </c>
      <c r="AB6" s="74"/>
      <c r="AC6" s="74"/>
      <c r="AD6" s="74"/>
      <c r="AE6" s="74"/>
      <c r="AF6" s="74"/>
      <c r="AG6" s="89"/>
      <c r="AH6" s="2"/>
      <c r="AI6" s="64"/>
      <c r="AJ6" s="64"/>
      <c r="AK6" s="64"/>
      <c r="AL6" s="64"/>
      <c r="AM6" s="64"/>
      <c r="AN6" s="64"/>
    </row>
    <row r="7" spans="1:40" ht="19.2">
      <c r="A7" s="2"/>
      <c r="B7" s="2"/>
      <c r="C7" s="2"/>
      <c r="D7" s="70">
        <v>3</v>
      </c>
      <c r="E7" s="71" t="s">
        <v>75</v>
      </c>
      <c r="F7" s="98">
        <f>SUM(O7+U7+AA7)</f>
        <v>1861</v>
      </c>
      <c r="G7" s="361"/>
      <c r="H7" s="99">
        <f>SUM(F7)/15</f>
        <v>124.06666666666666</v>
      </c>
      <c r="I7" s="79"/>
      <c r="J7" s="232">
        <v>140</v>
      </c>
      <c r="K7" s="232">
        <v>127</v>
      </c>
      <c r="L7" s="232">
        <v>140</v>
      </c>
      <c r="M7" s="232">
        <v>126</v>
      </c>
      <c r="N7" s="232">
        <v>111</v>
      </c>
      <c r="O7" s="243">
        <f>SUM(J7:N7)</f>
        <v>644</v>
      </c>
      <c r="P7" s="232">
        <v>126</v>
      </c>
      <c r="Q7" s="232">
        <v>126</v>
      </c>
      <c r="R7" s="232">
        <v>124</v>
      </c>
      <c r="S7" s="232">
        <v>115</v>
      </c>
      <c r="T7" s="232">
        <v>128</v>
      </c>
      <c r="U7" s="243">
        <f>SUM(P7:T7)</f>
        <v>619</v>
      </c>
      <c r="V7" s="362">
        <v>128</v>
      </c>
      <c r="W7" s="232">
        <v>129</v>
      </c>
      <c r="X7" s="232">
        <v>127</v>
      </c>
      <c r="Y7" s="232">
        <v>120</v>
      </c>
      <c r="Z7" s="232">
        <v>94</v>
      </c>
      <c r="AA7" s="246">
        <f>SUM(V7:Z7)</f>
        <v>598</v>
      </c>
      <c r="AB7" s="74"/>
      <c r="AC7" s="74"/>
      <c r="AD7" s="74"/>
      <c r="AE7" s="74"/>
      <c r="AF7" s="74"/>
      <c r="AG7" s="89"/>
      <c r="AH7" s="2"/>
      <c r="AI7" s="64"/>
      <c r="AJ7" s="64"/>
      <c r="AK7" s="64"/>
      <c r="AL7" s="64"/>
      <c r="AM7" s="64"/>
      <c r="AN7" s="64"/>
    </row>
    <row r="8" spans="1:40" ht="19.2">
      <c r="A8" s="2"/>
      <c r="B8" s="2"/>
      <c r="C8" s="2"/>
      <c r="D8" s="70">
        <v>4</v>
      </c>
      <c r="E8" s="71" t="s">
        <v>25</v>
      </c>
      <c r="F8" s="98">
        <f>SUM(O8+U8+AA8)</f>
        <v>1791</v>
      </c>
      <c r="G8" s="285"/>
      <c r="H8" s="99">
        <f>SUM(F8)/15</f>
        <v>119.4</v>
      </c>
      <c r="I8" s="79"/>
      <c r="J8" s="232">
        <v>121</v>
      </c>
      <c r="K8" s="232">
        <v>123</v>
      </c>
      <c r="L8" s="232">
        <v>124</v>
      </c>
      <c r="M8" s="232">
        <v>126</v>
      </c>
      <c r="N8" s="232">
        <v>113</v>
      </c>
      <c r="O8" s="243">
        <f>SUM(J8:N8)</f>
        <v>607</v>
      </c>
      <c r="P8" s="232">
        <v>125</v>
      </c>
      <c r="Q8" s="232">
        <v>102</v>
      </c>
      <c r="R8" s="232">
        <v>110</v>
      </c>
      <c r="S8" s="232">
        <v>111</v>
      </c>
      <c r="T8" s="232">
        <v>128</v>
      </c>
      <c r="U8" s="243">
        <f>SUM(P8:T8)</f>
        <v>576</v>
      </c>
      <c r="V8" s="232">
        <v>109</v>
      </c>
      <c r="W8" s="232">
        <v>131</v>
      </c>
      <c r="X8" s="232">
        <v>132</v>
      </c>
      <c r="Y8" s="232">
        <v>111</v>
      </c>
      <c r="Z8" s="232">
        <v>125</v>
      </c>
      <c r="AA8" s="246">
        <f>SUM(V8:Z8)</f>
        <v>608</v>
      </c>
      <c r="AB8" s="74"/>
      <c r="AC8" s="74"/>
      <c r="AD8" s="74"/>
      <c r="AE8" s="74"/>
      <c r="AF8" s="74"/>
      <c r="AG8" s="89"/>
      <c r="AH8" s="2"/>
      <c r="AI8" s="64"/>
      <c r="AJ8" s="64"/>
      <c r="AK8" s="64"/>
      <c r="AL8" s="64"/>
      <c r="AM8" s="64"/>
      <c r="AN8" s="64"/>
    </row>
    <row r="9" spans="1:40" ht="19.2">
      <c r="A9" s="2" t="s">
        <v>65</v>
      </c>
      <c r="B9" s="2"/>
      <c r="C9" s="2"/>
      <c r="D9" s="70">
        <v>5</v>
      </c>
      <c r="E9" s="71" t="s">
        <v>4</v>
      </c>
      <c r="F9" s="98">
        <f>SUM(O9+U9+AA9)</f>
        <v>1679</v>
      </c>
      <c r="G9" s="285"/>
      <c r="H9" s="99">
        <f>SUM(F9)/15</f>
        <v>111.93333333333334</v>
      </c>
      <c r="I9" s="79"/>
      <c r="J9" s="232">
        <v>140</v>
      </c>
      <c r="K9" s="232">
        <v>106</v>
      </c>
      <c r="L9" s="232">
        <v>125</v>
      </c>
      <c r="M9" s="232">
        <v>109</v>
      </c>
      <c r="N9" s="232">
        <v>115</v>
      </c>
      <c r="O9" s="243">
        <f>SUM(J9:N9)</f>
        <v>595</v>
      </c>
      <c r="P9" s="232">
        <v>94</v>
      </c>
      <c r="Q9" s="232">
        <v>99</v>
      </c>
      <c r="R9" s="232">
        <v>110</v>
      </c>
      <c r="S9" s="232">
        <v>85</v>
      </c>
      <c r="T9" s="232">
        <v>123</v>
      </c>
      <c r="U9" s="243">
        <f>SUM(P9:T9)</f>
        <v>511</v>
      </c>
      <c r="V9" s="232">
        <v>127</v>
      </c>
      <c r="W9" s="232">
        <v>112</v>
      </c>
      <c r="X9" s="232">
        <v>127</v>
      </c>
      <c r="Y9" s="232">
        <v>102</v>
      </c>
      <c r="Z9" s="232">
        <v>105</v>
      </c>
      <c r="AA9" s="246">
        <f>SUM(V9:Z9)</f>
        <v>573</v>
      </c>
      <c r="AB9" s="74"/>
      <c r="AC9" s="74"/>
      <c r="AD9" s="74"/>
      <c r="AE9" s="74"/>
      <c r="AF9" s="74"/>
      <c r="AG9" s="89"/>
      <c r="AH9" s="2"/>
      <c r="AI9" s="64"/>
      <c r="AJ9" s="64"/>
      <c r="AK9" s="64"/>
      <c r="AL9" s="64"/>
      <c r="AM9" s="64"/>
      <c r="AN9" s="64"/>
    </row>
    <row r="10" spans="1:40" ht="19.2">
      <c r="A10" s="2"/>
      <c r="B10" s="2"/>
      <c r="C10" s="2"/>
      <c r="D10" s="70">
        <v>6</v>
      </c>
      <c r="E10" s="71" t="s">
        <v>22</v>
      </c>
      <c r="F10" s="98">
        <f>SUM(O10+U10+AA10)</f>
        <v>1654</v>
      </c>
      <c r="G10" s="285"/>
      <c r="H10" s="99">
        <f>SUM(F10)/15</f>
        <v>110.26666666666667</v>
      </c>
      <c r="I10" s="79"/>
      <c r="J10" s="232">
        <v>123</v>
      </c>
      <c r="K10" s="232">
        <v>108</v>
      </c>
      <c r="L10" s="232">
        <v>122</v>
      </c>
      <c r="M10" s="232">
        <v>96</v>
      </c>
      <c r="N10" s="232">
        <v>131</v>
      </c>
      <c r="O10" s="243">
        <f>SUM(J10:N10)</f>
        <v>580</v>
      </c>
      <c r="P10" s="232">
        <v>90</v>
      </c>
      <c r="Q10" s="232">
        <v>111</v>
      </c>
      <c r="R10" s="232">
        <v>115</v>
      </c>
      <c r="S10" s="232">
        <v>122</v>
      </c>
      <c r="T10" s="232">
        <v>120</v>
      </c>
      <c r="U10" s="243">
        <f>SUM(P10:T10)</f>
        <v>558</v>
      </c>
      <c r="V10" s="362">
        <v>71</v>
      </c>
      <c r="W10" s="362">
        <v>86</v>
      </c>
      <c r="X10" s="362">
        <v>89</v>
      </c>
      <c r="Y10" s="362">
        <v>126</v>
      </c>
      <c r="Z10" s="232">
        <v>144</v>
      </c>
      <c r="AA10" s="246">
        <f>SUM(V10:Z10)</f>
        <v>516</v>
      </c>
      <c r="AB10" s="74"/>
      <c r="AC10" s="74"/>
      <c r="AD10" s="74"/>
      <c r="AE10" s="74"/>
      <c r="AF10" s="74"/>
      <c r="AG10" s="89"/>
      <c r="AH10" s="2"/>
      <c r="AI10" s="64"/>
      <c r="AJ10" s="64"/>
      <c r="AK10" s="64"/>
      <c r="AL10" s="64"/>
      <c r="AM10" s="64"/>
      <c r="AN10" s="64"/>
    </row>
    <row r="11" spans="1:40" ht="19.2">
      <c r="A11" s="2"/>
      <c r="B11" s="2"/>
      <c r="C11" s="2"/>
      <c r="D11" s="70">
        <v>7</v>
      </c>
      <c r="E11" s="71" t="s">
        <v>23</v>
      </c>
      <c r="F11" s="98">
        <f>SUM(O11+U11+AA11)</f>
        <v>1627</v>
      </c>
      <c r="G11" s="285"/>
      <c r="H11" s="99">
        <f>SUM(F11)/15</f>
        <v>108.46666666666667</v>
      </c>
      <c r="I11" s="79"/>
      <c r="J11" s="232">
        <v>115</v>
      </c>
      <c r="K11" s="232">
        <v>126</v>
      </c>
      <c r="L11" s="232">
        <v>108</v>
      </c>
      <c r="M11" s="232">
        <v>100</v>
      </c>
      <c r="N11" s="232">
        <v>120</v>
      </c>
      <c r="O11" s="243">
        <f>SUM(J11:N11)</f>
        <v>569</v>
      </c>
      <c r="P11" s="232">
        <v>113</v>
      </c>
      <c r="Q11" s="232">
        <v>103</v>
      </c>
      <c r="R11" s="232">
        <v>113</v>
      </c>
      <c r="S11" s="232">
        <v>96</v>
      </c>
      <c r="T11" s="232">
        <v>102</v>
      </c>
      <c r="U11" s="243">
        <f>SUM(P11:T11)</f>
        <v>527</v>
      </c>
      <c r="V11" s="232">
        <v>132</v>
      </c>
      <c r="W11" s="232">
        <v>87</v>
      </c>
      <c r="X11" s="232">
        <v>98</v>
      </c>
      <c r="Y11" s="232">
        <v>109</v>
      </c>
      <c r="Z11" s="232">
        <v>105</v>
      </c>
      <c r="AA11" s="246">
        <f>SUM(V11:Z11)</f>
        <v>531</v>
      </c>
      <c r="AB11" s="74"/>
      <c r="AC11" s="74"/>
      <c r="AD11" s="74"/>
      <c r="AE11" s="74"/>
      <c r="AF11" s="74"/>
      <c r="AG11" s="89"/>
      <c r="AH11" s="2"/>
      <c r="AI11" s="64"/>
      <c r="AJ11" s="64"/>
      <c r="AK11" s="64"/>
      <c r="AL11" s="64"/>
      <c r="AM11" s="64"/>
      <c r="AN11" s="64"/>
    </row>
    <row r="12" spans="1:40" ht="19.2">
      <c r="A12" s="2"/>
      <c r="B12" s="2"/>
      <c r="C12" s="2"/>
      <c r="D12" s="70">
        <v>8</v>
      </c>
      <c r="E12" s="71" t="s">
        <v>30</v>
      </c>
      <c r="F12" s="98">
        <f>SUM(O12+U12+AA12)</f>
        <v>1612</v>
      </c>
      <c r="G12" s="285"/>
      <c r="H12" s="99">
        <f>SUM(F12)/15</f>
        <v>107.46666666666667</v>
      </c>
      <c r="I12" s="79"/>
      <c r="J12" s="232">
        <v>106</v>
      </c>
      <c r="K12" s="232">
        <v>91</v>
      </c>
      <c r="L12" s="232">
        <v>105</v>
      </c>
      <c r="M12" s="232">
        <v>128</v>
      </c>
      <c r="N12" s="232">
        <v>107</v>
      </c>
      <c r="O12" s="243">
        <f>SUM(J12:N12)</f>
        <v>537</v>
      </c>
      <c r="P12" s="232">
        <v>101</v>
      </c>
      <c r="Q12" s="232">
        <v>124</v>
      </c>
      <c r="R12" s="232">
        <v>120</v>
      </c>
      <c r="S12" s="232">
        <v>120</v>
      </c>
      <c r="T12" s="232">
        <v>107</v>
      </c>
      <c r="U12" s="243">
        <f>SUM(P12:T12)</f>
        <v>572</v>
      </c>
      <c r="V12" s="362">
        <v>123</v>
      </c>
      <c r="W12" s="232">
        <v>73</v>
      </c>
      <c r="X12" s="232">
        <v>111</v>
      </c>
      <c r="Y12" s="232">
        <v>89</v>
      </c>
      <c r="Z12" s="232">
        <v>107</v>
      </c>
      <c r="AA12" s="246">
        <f>SUM(V12:Z12)</f>
        <v>503</v>
      </c>
      <c r="AB12" s="74"/>
      <c r="AC12" s="74"/>
      <c r="AD12" s="74"/>
      <c r="AE12" s="74"/>
      <c r="AF12" s="74"/>
      <c r="AG12" s="89"/>
      <c r="AH12" s="2"/>
      <c r="AI12" s="64"/>
      <c r="AJ12" s="64"/>
      <c r="AK12" s="64"/>
      <c r="AL12" s="64"/>
      <c r="AM12" s="64"/>
      <c r="AN12" s="64"/>
    </row>
    <row r="13" spans="1:40" ht="19.2">
      <c r="A13" s="2"/>
      <c r="B13" s="2"/>
      <c r="C13" s="2"/>
      <c r="D13" s="70">
        <v>9</v>
      </c>
      <c r="E13" s="71" t="s">
        <v>28</v>
      </c>
      <c r="F13" s="98">
        <f>SUM(O13+U13+AA13)</f>
        <v>1601</v>
      </c>
      <c r="G13" s="285"/>
      <c r="H13" s="99">
        <f>SUM(F13)/15</f>
        <v>106.73333333333333</v>
      </c>
      <c r="I13" s="79"/>
      <c r="J13" s="232">
        <v>96</v>
      </c>
      <c r="K13" s="232">
        <v>108</v>
      </c>
      <c r="L13" s="232">
        <v>123</v>
      </c>
      <c r="M13" s="232">
        <v>120</v>
      </c>
      <c r="N13" s="232">
        <v>112</v>
      </c>
      <c r="O13" s="243">
        <f>SUM(J13:N13)</f>
        <v>559</v>
      </c>
      <c r="P13" s="232">
        <v>92</v>
      </c>
      <c r="Q13" s="232">
        <v>108</v>
      </c>
      <c r="R13" s="232">
        <v>91</v>
      </c>
      <c r="S13" s="232">
        <v>104</v>
      </c>
      <c r="T13" s="232">
        <v>97</v>
      </c>
      <c r="U13" s="243">
        <f>SUM(P13:T13)</f>
        <v>492</v>
      </c>
      <c r="V13" s="232">
        <v>104</v>
      </c>
      <c r="W13" s="232">
        <v>108</v>
      </c>
      <c r="X13" s="232">
        <v>107</v>
      </c>
      <c r="Y13" s="232">
        <v>106</v>
      </c>
      <c r="Z13" s="232">
        <v>125</v>
      </c>
      <c r="AA13" s="246">
        <f>SUM(V13:Z13)</f>
        <v>550</v>
      </c>
      <c r="AB13" s="74"/>
      <c r="AC13" s="74"/>
      <c r="AD13" s="74"/>
      <c r="AE13" s="74"/>
      <c r="AF13" s="74"/>
      <c r="AG13" s="89"/>
      <c r="AH13" s="2"/>
      <c r="AI13" s="64"/>
      <c r="AJ13" s="64"/>
      <c r="AK13" s="64"/>
      <c r="AL13" s="64"/>
      <c r="AM13" s="64"/>
      <c r="AN13" s="64"/>
    </row>
    <row r="14" spans="1:40" ht="19.2">
      <c r="A14" s="2"/>
      <c r="B14" s="2"/>
      <c r="C14" s="2"/>
      <c r="D14" s="70">
        <v>10</v>
      </c>
      <c r="E14" s="71" t="s">
        <v>26</v>
      </c>
      <c r="F14" s="98">
        <f>SUM(O14+U14+AA14)</f>
        <v>1589</v>
      </c>
      <c r="G14" s="285"/>
      <c r="H14" s="99">
        <f>SUM(F14)/15</f>
        <v>105.93333333333334</v>
      </c>
      <c r="I14" s="79"/>
      <c r="J14" s="232">
        <v>120</v>
      </c>
      <c r="K14" s="232">
        <v>101</v>
      </c>
      <c r="L14" s="232">
        <v>94</v>
      </c>
      <c r="M14" s="232">
        <v>109</v>
      </c>
      <c r="N14" s="232">
        <v>91</v>
      </c>
      <c r="O14" s="243">
        <f>SUM(J14:N14)</f>
        <v>515</v>
      </c>
      <c r="P14" s="232">
        <v>113</v>
      </c>
      <c r="Q14" s="232">
        <v>109</v>
      </c>
      <c r="R14" s="232">
        <v>110</v>
      </c>
      <c r="S14" s="232">
        <v>122</v>
      </c>
      <c r="T14" s="232">
        <v>107</v>
      </c>
      <c r="U14" s="243">
        <f>SUM(P14:T14)</f>
        <v>561</v>
      </c>
      <c r="V14" s="362">
        <v>100</v>
      </c>
      <c r="W14" s="232">
        <v>105</v>
      </c>
      <c r="X14" s="232">
        <v>103</v>
      </c>
      <c r="Y14" s="232">
        <v>105</v>
      </c>
      <c r="Z14" s="232">
        <v>100</v>
      </c>
      <c r="AA14" s="246">
        <f>SUM(V14:Z14)</f>
        <v>513</v>
      </c>
      <c r="AB14" s="74"/>
      <c r="AC14" s="74"/>
      <c r="AD14" s="74"/>
      <c r="AE14" s="74"/>
      <c r="AF14" s="74"/>
      <c r="AG14" s="89"/>
      <c r="AH14" s="2"/>
      <c r="AI14" s="64"/>
      <c r="AJ14" s="64"/>
      <c r="AK14" s="64"/>
      <c r="AL14" s="64"/>
      <c r="AM14" s="64"/>
      <c r="AN14" s="64"/>
    </row>
    <row r="15" spans="1:40" ht="19.2">
      <c r="A15" s="2"/>
      <c r="B15" s="2"/>
      <c r="C15" s="2"/>
      <c r="D15" s="70">
        <v>11</v>
      </c>
      <c r="E15" s="71" t="s">
        <v>29</v>
      </c>
      <c r="F15" s="98">
        <f>SUM(O15+U15+AA15)</f>
        <v>1584</v>
      </c>
      <c r="G15" s="285"/>
      <c r="H15" s="99">
        <f>SUM(F15)/15</f>
        <v>105.6</v>
      </c>
      <c r="I15" s="79"/>
      <c r="J15" s="232">
        <v>120</v>
      </c>
      <c r="K15" s="232">
        <v>99</v>
      </c>
      <c r="L15" s="232">
        <v>108</v>
      </c>
      <c r="M15" s="232">
        <v>112</v>
      </c>
      <c r="N15" s="232">
        <v>105</v>
      </c>
      <c r="O15" s="243">
        <f>SUM(J15:N15)</f>
        <v>544</v>
      </c>
      <c r="P15" s="232">
        <v>90</v>
      </c>
      <c r="Q15" s="232">
        <v>109</v>
      </c>
      <c r="R15" s="232">
        <v>103</v>
      </c>
      <c r="S15" s="232">
        <v>111</v>
      </c>
      <c r="T15" s="232">
        <v>103</v>
      </c>
      <c r="U15" s="243">
        <f>SUM(P15:T15)</f>
        <v>516</v>
      </c>
      <c r="V15" s="232">
        <v>100</v>
      </c>
      <c r="W15" s="232">
        <v>80</v>
      </c>
      <c r="X15" s="232">
        <v>109</v>
      </c>
      <c r="Y15" s="232">
        <v>115</v>
      </c>
      <c r="Z15" s="232">
        <v>120</v>
      </c>
      <c r="AA15" s="246">
        <f>SUM(V15:Z15)</f>
        <v>524</v>
      </c>
      <c r="AB15" s="74"/>
      <c r="AC15" s="74"/>
      <c r="AD15" s="74"/>
      <c r="AE15" s="74"/>
      <c r="AF15" s="74"/>
      <c r="AG15" s="89"/>
      <c r="AH15" s="2"/>
      <c r="AI15" s="64"/>
      <c r="AJ15" s="64"/>
      <c r="AK15" s="64"/>
      <c r="AL15" s="64"/>
      <c r="AM15" s="64"/>
      <c r="AN15" s="64"/>
    </row>
    <row r="16" spans="1:40" ht="19.2">
      <c r="A16" s="2"/>
      <c r="B16" s="2"/>
      <c r="C16" s="2"/>
      <c r="D16" s="70">
        <v>12</v>
      </c>
      <c r="E16" s="75" t="s">
        <v>38</v>
      </c>
      <c r="F16" s="98">
        <f>SUM(O16+U16+AA16)</f>
        <v>1563</v>
      </c>
      <c r="G16" s="285"/>
      <c r="H16" s="99">
        <f>SUM(F16)/15</f>
        <v>104.2</v>
      </c>
      <c r="I16" s="79"/>
      <c r="J16" s="232">
        <v>106</v>
      </c>
      <c r="K16" s="232">
        <v>109</v>
      </c>
      <c r="L16" s="232">
        <v>85</v>
      </c>
      <c r="M16" s="232">
        <v>122</v>
      </c>
      <c r="N16" s="232">
        <v>109</v>
      </c>
      <c r="O16" s="243">
        <f>SUM(J16:N16)</f>
        <v>531</v>
      </c>
      <c r="P16" s="232">
        <v>109</v>
      </c>
      <c r="Q16" s="232">
        <v>100</v>
      </c>
      <c r="R16" s="232">
        <v>105</v>
      </c>
      <c r="S16" s="232">
        <v>86</v>
      </c>
      <c r="T16" s="232">
        <v>100</v>
      </c>
      <c r="U16" s="243">
        <f>SUM(P16:T16)</f>
        <v>500</v>
      </c>
      <c r="V16" s="362">
        <v>111</v>
      </c>
      <c r="W16" s="232">
        <v>108</v>
      </c>
      <c r="X16" s="232">
        <v>105</v>
      </c>
      <c r="Y16" s="232">
        <v>97</v>
      </c>
      <c r="Z16" s="232">
        <v>111</v>
      </c>
      <c r="AA16" s="246">
        <v>532</v>
      </c>
      <c r="AB16" s="74"/>
      <c r="AC16" s="74"/>
      <c r="AD16" s="74"/>
      <c r="AE16" s="74"/>
      <c r="AF16" s="74"/>
      <c r="AG16" s="89"/>
      <c r="AH16" s="2"/>
      <c r="AI16" s="64"/>
      <c r="AJ16" s="64"/>
      <c r="AK16" s="64"/>
      <c r="AL16" s="64"/>
      <c r="AM16" s="64"/>
      <c r="AN16" s="64"/>
    </row>
    <row r="17" spans="1:40" ht="19.2">
      <c r="A17" s="2"/>
      <c r="B17" s="2"/>
      <c r="C17" s="2"/>
      <c r="D17" s="70">
        <v>13</v>
      </c>
      <c r="E17" s="71" t="s">
        <v>32</v>
      </c>
      <c r="F17" s="98">
        <f>SUM(O17+U17+AA17)</f>
        <v>1487</v>
      </c>
      <c r="G17" s="285"/>
      <c r="H17" s="99">
        <f>SUM(F17)/15</f>
        <v>99.13333333333334</v>
      </c>
      <c r="I17" s="79"/>
      <c r="J17" s="232">
        <v>86</v>
      </c>
      <c r="K17" s="232">
        <v>106</v>
      </c>
      <c r="L17" s="232">
        <v>109</v>
      </c>
      <c r="M17" s="232">
        <v>87</v>
      </c>
      <c r="N17" s="232">
        <v>108</v>
      </c>
      <c r="O17" s="243">
        <f>SUM(J17:N17)</f>
        <v>496</v>
      </c>
      <c r="P17" s="232">
        <v>126</v>
      </c>
      <c r="Q17" s="232">
        <v>68</v>
      </c>
      <c r="R17" s="232">
        <v>104</v>
      </c>
      <c r="S17" s="232">
        <v>102</v>
      </c>
      <c r="T17" s="232">
        <v>107</v>
      </c>
      <c r="U17" s="243">
        <f>SUM(P17:T17)</f>
        <v>507</v>
      </c>
      <c r="V17" s="362">
        <v>105</v>
      </c>
      <c r="W17" s="232">
        <v>110</v>
      </c>
      <c r="X17" s="232">
        <v>106</v>
      </c>
      <c r="Y17" s="232">
        <v>93</v>
      </c>
      <c r="Z17" s="232">
        <v>70</v>
      </c>
      <c r="AA17" s="246">
        <f>SUM(V17:Z17)</f>
        <v>484</v>
      </c>
      <c r="AB17" s="74"/>
      <c r="AC17" s="74"/>
      <c r="AD17" s="74"/>
      <c r="AE17" s="74"/>
      <c r="AF17" s="74"/>
      <c r="AG17" s="89"/>
      <c r="AH17" s="2"/>
      <c r="AI17" s="64"/>
      <c r="AJ17" s="64"/>
      <c r="AK17" s="64"/>
      <c r="AL17" s="64"/>
      <c r="AM17" s="64"/>
      <c r="AN17" s="64"/>
    </row>
    <row r="18" spans="1:40" ht="19.2">
      <c r="A18" s="2"/>
      <c r="B18" s="2"/>
      <c r="C18" s="2"/>
      <c r="D18" s="70">
        <v>14</v>
      </c>
      <c r="E18" s="71" t="s">
        <v>34</v>
      </c>
      <c r="F18" s="98">
        <f>SUM(O18+U18+AA18)</f>
        <v>1482</v>
      </c>
      <c r="G18" s="285"/>
      <c r="H18" s="99">
        <f>SUM(F18)/15</f>
        <v>98.8</v>
      </c>
      <c r="I18" s="79"/>
      <c r="J18" s="232">
        <v>86</v>
      </c>
      <c r="K18" s="232">
        <v>102</v>
      </c>
      <c r="L18" s="232">
        <v>100</v>
      </c>
      <c r="M18" s="232">
        <v>103</v>
      </c>
      <c r="N18" s="232">
        <v>91</v>
      </c>
      <c r="O18" s="243">
        <f>SUM(J18:N18)</f>
        <v>482</v>
      </c>
      <c r="P18" s="232">
        <v>107</v>
      </c>
      <c r="Q18" s="232">
        <v>111</v>
      </c>
      <c r="R18" s="232">
        <v>103</v>
      </c>
      <c r="S18" s="232">
        <v>120</v>
      </c>
      <c r="T18" s="232">
        <v>124</v>
      </c>
      <c r="U18" s="243">
        <f>SUM(P18:T18)</f>
        <v>565</v>
      </c>
      <c r="V18" s="362">
        <v>88</v>
      </c>
      <c r="W18" s="232">
        <v>82</v>
      </c>
      <c r="X18" s="232">
        <v>87</v>
      </c>
      <c r="Y18" s="232">
        <v>91</v>
      </c>
      <c r="Z18" s="232">
        <v>87</v>
      </c>
      <c r="AA18" s="246">
        <v>435</v>
      </c>
      <c r="AB18" s="74"/>
      <c r="AC18" s="74"/>
      <c r="AD18" s="74"/>
      <c r="AE18" s="74"/>
      <c r="AF18" s="74"/>
      <c r="AG18" s="89"/>
      <c r="AH18" s="2"/>
      <c r="AI18" s="64"/>
      <c r="AJ18" s="64"/>
      <c r="AK18" s="64"/>
      <c r="AL18" s="64"/>
      <c r="AM18" s="64"/>
      <c r="AN18" s="64"/>
    </row>
    <row r="19" spans="1:40" ht="19.2">
      <c r="A19" s="2"/>
      <c r="B19" s="2"/>
      <c r="C19" s="2"/>
      <c r="D19" s="70">
        <v>15</v>
      </c>
      <c r="E19" s="71" t="s">
        <v>67</v>
      </c>
      <c r="F19" s="98">
        <f>SUM(O19+U19+AA19)</f>
        <v>1479</v>
      </c>
      <c r="G19" s="285"/>
      <c r="H19" s="99">
        <f>SUM(F19)/15</f>
        <v>98.6</v>
      </c>
      <c r="I19" s="79"/>
      <c r="J19" s="232">
        <v>100</v>
      </c>
      <c r="K19" s="232">
        <v>87</v>
      </c>
      <c r="L19" s="232">
        <v>88</v>
      </c>
      <c r="M19" s="232">
        <v>110</v>
      </c>
      <c r="N19" s="232">
        <v>96</v>
      </c>
      <c r="O19" s="243">
        <f>SUM(J19:N19)</f>
        <v>481</v>
      </c>
      <c r="P19" s="232">
        <v>104</v>
      </c>
      <c r="Q19" s="232">
        <v>101</v>
      </c>
      <c r="R19" s="232">
        <v>108</v>
      </c>
      <c r="S19" s="232">
        <v>124</v>
      </c>
      <c r="T19" s="232">
        <v>110</v>
      </c>
      <c r="U19" s="243">
        <f>SUM(P19:T19)</f>
        <v>547</v>
      </c>
      <c r="V19" s="362">
        <v>106</v>
      </c>
      <c r="W19" s="232">
        <v>107</v>
      </c>
      <c r="X19" s="232">
        <v>84</v>
      </c>
      <c r="Y19" s="232">
        <v>78</v>
      </c>
      <c r="Z19" s="232">
        <v>76</v>
      </c>
      <c r="AA19" s="246">
        <v>451</v>
      </c>
      <c r="AB19" s="74"/>
      <c r="AC19" s="74"/>
      <c r="AD19" s="74"/>
      <c r="AE19" s="74"/>
      <c r="AF19" s="74"/>
      <c r="AG19" s="89"/>
      <c r="AH19" s="2"/>
      <c r="AI19" s="64"/>
      <c r="AJ19" s="64"/>
      <c r="AK19" s="64"/>
      <c r="AL19" s="64"/>
      <c r="AM19" s="64"/>
      <c r="AN19" s="64"/>
    </row>
    <row r="20" spans="1:40" ht="19.2">
      <c r="A20" s="2"/>
      <c r="B20" s="2"/>
      <c r="C20" s="2"/>
      <c r="D20" s="70">
        <v>16</v>
      </c>
      <c r="E20" s="71" t="s">
        <v>37</v>
      </c>
      <c r="F20" s="98">
        <f>SUM(O20+U20+AA20)</f>
        <v>1478</v>
      </c>
      <c r="G20" s="285"/>
      <c r="H20" s="99">
        <f>SUM(F20)/15</f>
        <v>98.533333333333331</v>
      </c>
      <c r="I20" s="79"/>
      <c r="J20" s="232">
        <v>100</v>
      </c>
      <c r="K20" s="232">
        <v>104</v>
      </c>
      <c r="L20" s="232">
        <v>107</v>
      </c>
      <c r="M20" s="232">
        <v>106</v>
      </c>
      <c r="N20" s="232">
        <v>100</v>
      </c>
      <c r="O20" s="243">
        <f>SUM(J20:N20)</f>
        <v>517</v>
      </c>
      <c r="P20" s="232">
        <v>100</v>
      </c>
      <c r="Q20" s="232">
        <v>90</v>
      </c>
      <c r="R20" s="232">
        <v>105</v>
      </c>
      <c r="S20" s="232">
        <v>90</v>
      </c>
      <c r="T20" s="232">
        <v>103</v>
      </c>
      <c r="U20" s="243">
        <f>SUM(P20:T20)</f>
        <v>488</v>
      </c>
      <c r="V20" s="232">
        <v>91</v>
      </c>
      <c r="W20" s="232">
        <v>94</v>
      </c>
      <c r="X20" s="232">
        <v>105</v>
      </c>
      <c r="Y20" s="232">
        <v>96</v>
      </c>
      <c r="Z20" s="232">
        <v>87</v>
      </c>
      <c r="AA20" s="246">
        <v>473</v>
      </c>
      <c r="AB20" s="74"/>
      <c r="AC20" s="74"/>
      <c r="AD20" s="74"/>
      <c r="AE20" s="74"/>
      <c r="AF20" s="74"/>
      <c r="AG20" s="89"/>
      <c r="AH20" s="2"/>
      <c r="AI20" s="64"/>
      <c r="AJ20" s="64"/>
      <c r="AK20" s="64"/>
      <c r="AL20" s="64"/>
      <c r="AM20" s="64"/>
      <c r="AN20" s="64"/>
    </row>
    <row r="21" spans="1:40" ht="19.2">
      <c r="A21" s="2"/>
      <c r="B21" s="2"/>
      <c r="C21" s="2"/>
      <c r="D21" s="70">
        <v>17</v>
      </c>
      <c r="E21" s="71" t="s">
        <v>43</v>
      </c>
      <c r="F21" s="98">
        <f>SUM(O21+U21+AA21)</f>
        <v>1384</v>
      </c>
      <c r="G21" s="285"/>
      <c r="H21" s="99">
        <f>SUM(F21)/15</f>
        <v>92.266666666666666</v>
      </c>
      <c r="I21" s="79"/>
      <c r="J21" s="232">
        <v>86</v>
      </c>
      <c r="K21" s="232">
        <v>107</v>
      </c>
      <c r="L21" s="232">
        <v>82</v>
      </c>
      <c r="M21" s="232">
        <v>93</v>
      </c>
      <c r="N21" s="232">
        <v>102</v>
      </c>
      <c r="O21" s="243">
        <f>SUM(J21:N21)</f>
        <v>470</v>
      </c>
      <c r="P21" s="232">
        <v>87</v>
      </c>
      <c r="Q21" s="232">
        <v>107</v>
      </c>
      <c r="R21" s="232">
        <v>85</v>
      </c>
      <c r="S21" s="232">
        <v>89</v>
      </c>
      <c r="T21" s="232">
        <v>92</v>
      </c>
      <c r="U21" s="243">
        <f>SUM(P21:T21)</f>
        <v>460</v>
      </c>
      <c r="V21" s="362">
        <v>73</v>
      </c>
      <c r="W21" s="232">
        <v>108</v>
      </c>
      <c r="X21" s="232">
        <v>89</v>
      </c>
      <c r="Y21" s="232">
        <v>90</v>
      </c>
      <c r="Z21" s="232">
        <v>94</v>
      </c>
      <c r="AA21" s="246">
        <f>SUM(V21:Z21)</f>
        <v>454</v>
      </c>
      <c r="AB21" s="74"/>
      <c r="AC21" s="74"/>
      <c r="AD21" s="74"/>
      <c r="AE21" s="74"/>
      <c r="AF21" s="74"/>
      <c r="AG21" s="89"/>
      <c r="AH21" s="2"/>
      <c r="AI21" s="64"/>
      <c r="AJ21" s="64"/>
      <c r="AK21" s="64"/>
      <c r="AL21" s="64"/>
      <c r="AM21" s="64"/>
      <c r="AN21" s="64"/>
    </row>
    <row r="22" spans="1:40" ht="19.2">
      <c r="A22" s="2"/>
      <c r="B22" s="2"/>
      <c r="C22" s="2"/>
      <c r="D22" s="70">
        <v>18</v>
      </c>
      <c r="E22" s="71" t="s">
        <v>45</v>
      </c>
      <c r="F22" s="98">
        <f>SUM(O22+U22+AA22)</f>
        <v>1369</v>
      </c>
      <c r="G22" s="285"/>
      <c r="H22" s="99">
        <f>SUM(F22)/15</f>
        <v>91.266666666666666</v>
      </c>
      <c r="I22" s="79"/>
      <c r="J22" s="232">
        <v>84</v>
      </c>
      <c r="K22" s="232">
        <v>101</v>
      </c>
      <c r="L22" s="232">
        <v>91</v>
      </c>
      <c r="M22" s="232">
        <v>106</v>
      </c>
      <c r="N22" s="232">
        <v>71</v>
      </c>
      <c r="O22" s="243">
        <f>SUM(J22:N22)</f>
        <v>453</v>
      </c>
      <c r="P22" s="232">
        <v>93</v>
      </c>
      <c r="Q22" s="232">
        <v>82</v>
      </c>
      <c r="R22" s="232">
        <v>89</v>
      </c>
      <c r="S22" s="232">
        <v>89</v>
      </c>
      <c r="T22" s="232">
        <v>93</v>
      </c>
      <c r="U22" s="243">
        <f>SUM(P22:T22)</f>
        <v>446</v>
      </c>
      <c r="V22" s="362">
        <v>97</v>
      </c>
      <c r="W22" s="232">
        <v>92</v>
      </c>
      <c r="X22" s="232">
        <v>91</v>
      </c>
      <c r="Y22" s="232">
        <v>88</v>
      </c>
      <c r="Z22" s="232">
        <v>102</v>
      </c>
      <c r="AA22" s="246">
        <f>SUM(V22:Z22)</f>
        <v>470</v>
      </c>
      <c r="AB22" s="74"/>
      <c r="AC22" s="74"/>
      <c r="AD22" s="74"/>
      <c r="AE22" s="74"/>
      <c r="AF22" s="74"/>
      <c r="AG22" s="89"/>
      <c r="AH22" s="2"/>
      <c r="AI22" s="64"/>
      <c r="AJ22" s="64"/>
      <c r="AK22" s="64"/>
      <c r="AL22" s="64"/>
      <c r="AM22" s="64"/>
      <c r="AN22" s="64"/>
    </row>
    <row r="23" spans="1:40" ht="19.2">
      <c r="A23" s="2"/>
      <c r="B23" s="2"/>
      <c r="C23" s="2"/>
      <c r="D23" s="70">
        <v>19</v>
      </c>
      <c r="E23" s="71" t="s">
        <v>39</v>
      </c>
      <c r="F23" s="98">
        <f>SUM(O23+U23+AA23)</f>
        <v>1368</v>
      </c>
      <c r="G23" s="285"/>
      <c r="H23" s="99">
        <f>SUM(F23)/15</f>
        <v>91.2</v>
      </c>
      <c r="I23" s="79"/>
      <c r="J23" s="232">
        <v>69</v>
      </c>
      <c r="K23" s="232">
        <v>86</v>
      </c>
      <c r="L23" s="232">
        <v>100</v>
      </c>
      <c r="M23" s="232">
        <v>100</v>
      </c>
      <c r="N23" s="232">
        <v>86</v>
      </c>
      <c r="O23" s="243">
        <f>SUM(J23:N23)</f>
        <v>441</v>
      </c>
      <c r="P23" s="232">
        <v>92</v>
      </c>
      <c r="Q23" s="232">
        <v>89</v>
      </c>
      <c r="R23" s="232">
        <v>103</v>
      </c>
      <c r="S23" s="232">
        <v>92</v>
      </c>
      <c r="T23" s="232">
        <v>104</v>
      </c>
      <c r="U23" s="243">
        <f>SUM(P23:T23)</f>
        <v>480</v>
      </c>
      <c r="V23" s="362">
        <v>77</v>
      </c>
      <c r="W23" s="232">
        <v>106</v>
      </c>
      <c r="X23" s="232">
        <v>86</v>
      </c>
      <c r="Y23" s="232">
        <v>93</v>
      </c>
      <c r="Z23" s="232">
        <v>85</v>
      </c>
      <c r="AA23" s="246">
        <v>447</v>
      </c>
      <c r="AB23" s="74"/>
      <c r="AC23" s="74"/>
      <c r="AD23" s="74"/>
      <c r="AE23" s="74"/>
      <c r="AF23" s="74"/>
      <c r="AG23" s="89"/>
      <c r="AH23" s="2"/>
      <c r="AI23" s="64"/>
      <c r="AJ23" s="64"/>
      <c r="AK23" s="64"/>
      <c r="AL23" s="64"/>
      <c r="AM23" s="64"/>
      <c r="AN23" s="64"/>
    </row>
    <row r="24" spans="1:40" ht="19.2">
      <c r="A24" s="2"/>
      <c r="B24" s="2"/>
      <c r="C24" s="2"/>
      <c r="D24" s="70">
        <v>20</v>
      </c>
      <c r="E24" s="71" t="s">
        <v>40</v>
      </c>
      <c r="F24" s="98">
        <f>SUM(O24+U24+AA24)</f>
        <v>1341</v>
      </c>
      <c r="G24" s="285"/>
      <c r="H24" s="99">
        <f>SUM(F24)/15</f>
        <v>89.4</v>
      </c>
      <c r="I24" s="79"/>
      <c r="J24" s="232">
        <v>85</v>
      </c>
      <c r="K24" s="232">
        <v>106</v>
      </c>
      <c r="L24" s="232">
        <v>88</v>
      </c>
      <c r="M24" s="232">
        <v>101</v>
      </c>
      <c r="N24" s="232">
        <v>110</v>
      </c>
      <c r="O24" s="243">
        <f>SUM(J24:N24)</f>
        <v>490</v>
      </c>
      <c r="P24" s="232">
        <v>94</v>
      </c>
      <c r="Q24" s="232">
        <v>86</v>
      </c>
      <c r="R24" s="232">
        <v>85</v>
      </c>
      <c r="S24" s="232">
        <v>103</v>
      </c>
      <c r="T24" s="232">
        <v>93</v>
      </c>
      <c r="U24" s="243">
        <f>SUM(P24:T24)</f>
        <v>461</v>
      </c>
      <c r="V24" s="362">
        <v>70</v>
      </c>
      <c r="W24" s="232">
        <v>72</v>
      </c>
      <c r="X24" s="232">
        <v>82</v>
      </c>
      <c r="Y24" s="232">
        <v>95</v>
      </c>
      <c r="Z24" s="232">
        <v>71</v>
      </c>
      <c r="AA24" s="246">
        <v>390</v>
      </c>
      <c r="AB24" s="74"/>
      <c r="AC24" s="74"/>
      <c r="AD24" s="74"/>
      <c r="AE24" s="74"/>
      <c r="AF24" s="74"/>
      <c r="AG24" s="89"/>
      <c r="AH24" s="2"/>
      <c r="AI24" s="64"/>
      <c r="AJ24" s="64"/>
      <c r="AK24" s="64"/>
      <c r="AL24" s="64"/>
      <c r="AM24" s="64"/>
      <c r="AN24" s="64"/>
    </row>
    <row r="25" spans="1:40" ht="19.2">
      <c r="A25" s="2"/>
      <c r="B25" s="2"/>
      <c r="C25" s="2"/>
      <c r="D25" s="70">
        <v>21</v>
      </c>
      <c r="E25" s="71" t="s">
        <v>31</v>
      </c>
      <c r="F25" s="98">
        <f>SUM(O25+U25+AA25)</f>
        <v>1330</v>
      </c>
      <c r="G25" s="285"/>
      <c r="H25" s="99">
        <f>SUM(F25)/15</f>
        <v>88.666666666666671</v>
      </c>
      <c r="I25" s="79"/>
      <c r="J25" s="232">
        <v>83</v>
      </c>
      <c r="K25" s="232">
        <v>68</v>
      </c>
      <c r="L25" s="232">
        <v>101</v>
      </c>
      <c r="M25" s="232">
        <v>78</v>
      </c>
      <c r="N25" s="232">
        <v>94</v>
      </c>
      <c r="O25" s="243">
        <f>SUM(J25:N25)</f>
        <v>424</v>
      </c>
      <c r="P25" s="232">
        <v>104</v>
      </c>
      <c r="Q25" s="232">
        <v>58</v>
      </c>
      <c r="R25" s="232">
        <v>90</v>
      </c>
      <c r="S25" s="232">
        <v>86</v>
      </c>
      <c r="T25" s="232">
        <v>106</v>
      </c>
      <c r="U25" s="243">
        <f>SUM(P25:T25)</f>
        <v>444</v>
      </c>
      <c r="V25" s="362">
        <v>93</v>
      </c>
      <c r="W25" s="362">
        <v>76</v>
      </c>
      <c r="X25" s="362">
        <v>103</v>
      </c>
      <c r="Y25" s="362">
        <v>100</v>
      </c>
      <c r="Z25" s="232">
        <v>90</v>
      </c>
      <c r="AA25" s="246">
        <f>SUM(V25:Z25)</f>
        <v>462</v>
      </c>
      <c r="AB25" s="74"/>
      <c r="AC25" s="74"/>
      <c r="AD25" s="74"/>
      <c r="AE25" s="74"/>
      <c r="AF25" s="74"/>
      <c r="AG25" s="89"/>
      <c r="AH25" s="2"/>
      <c r="AI25" s="64"/>
      <c r="AJ25" s="64"/>
      <c r="AK25" s="64"/>
      <c r="AL25" s="64"/>
      <c r="AM25" s="64"/>
      <c r="AN25" s="64"/>
    </row>
    <row r="26" spans="1:40" ht="19.2">
      <c r="A26" s="2"/>
      <c r="B26" s="2"/>
      <c r="C26" s="2"/>
      <c r="D26" s="70">
        <v>22</v>
      </c>
      <c r="E26" s="71" t="s">
        <v>46</v>
      </c>
      <c r="F26" s="98">
        <f>SUM(O26+U26+AA26)</f>
        <v>1284</v>
      </c>
      <c r="G26" s="285"/>
      <c r="H26" s="99">
        <f>SUM(F26)/15</f>
        <v>85.6</v>
      </c>
      <c r="I26" s="79"/>
      <c r="J26" s="232">
        <v>72</v>
      </c>
      <c r="K26" s="232">
        <v>56</v>
      </c>
      <c r="L26" s="232">
        <v>76</v>
      </c>
      <c r="M26" s="232">
        <v>101</v>
      </c>
      <c r="N26" s="232">
        <v>85</v>
      </c>
      <c r="O26" s="243">
        <f>SUM(J26:N26)</f>
        <v>390</v>
      </c>
      <c r="P26" s="232">
        <v>101</v>
      </c>
      <c r="Q26" s="232">
        <v>72</v>
      </c>
      <c r="R26" s="232">
        <v>86</v>
      </c>
      <c r="S26" s="232">
        <v>86</v>
      </c>
      <c r="T26" s="232">
        <v>91</v>
      </c>
      <c r="U26" s="243">
        <f>SUM(P26:T26)</f>
        <v>436</v>
      </c>
      <c r="V26" s="362">
        <v>87</v>
      </c>
      <c r="W26" s="232">
        <v>78</v>
      </c>
      <c r="X26" s="232">
        <v>91</v>
      </c>
      <c r="Y26" s="232">
        <v>100</v>
      </c>
      <c r="Z26" s="232">
        <v>102</v>
      </c>
      <c r="AA26" s="246">
        <f>SUM(V26:Z26)</f>
        <v>458</v>
      </c>
      <c r="AB26" s="74"/>
      <c r="AC26" s="74"/>
      <c r="AD26" s="74"/>
      <c r="AE26" s="74"/>
      <c r="AF26" s="74"/>
      <c r="AG26" s="89"/>
      <c r="AH26" s="2"/>
      <c r="AI26" s="64"/>
      <c r="AJ26" s="64"/>
      <c r="AK26" s="64"/>
      <c r="AL26" s="64"/>
      <c r="AM26" s="64"/>
      <c r="AN26" s="64"/>
    </row>
    <row r="27" spans="1:40" ht="19.2">
      <c r="A27" s="2"/>
      <c r="B27" s="2"/>
      <c r="C27" s="2"/>
      <c r="D27" s="70">
        <v>23</v>
      </c>
      <c r="E27" s="71" t="s">
        <v>76</v>
      </c>
      <c r="F27" s="98">
        <f>SUM(O27+U27+AA27)</f>
        <v>1255</v>
      </c>
      <c r="G27" s="285"/>
      <c r="H27" s="99">
        <f>SUM(F27)/15</f>
        <v>83.666666666666671</v>
      </c>
      <c r="I27" s="79"/>
      <c r="J27" s="232">
        <v>81</v>
      </c>
      <c r="K27" s="232">
        <v>75</v>
      </c>
      <c r="L27" s="232">
        <v>92</v>
      </c>
      <c r="M27" s="232">
        <v>89</v>
      </c>
      <c r="N27" s="232">
        <v>85</v>
      </c>
      <c r="O27" s="243">
        <f>SUM(J27:N27)</f>
        <v>422</v>
      </c>
      <c r="P27" s="232">
        <v>73</v>
      </c>
      <c r="Q27" s="232">
        <v>72</v>
      </c>
      <c r="R27" s="232">
        <v>86</v>
      </c>
      <c r="S27" s="232">
        <v>76</v>
      </c>
      <c r="T27" s="232">
        <v>92</v>
      </c>
      <c r="U27" s="243">
        <f>SUM(P27:T27)</f>
        <v>399</v>
      </c>
      <c r="V27" s="362">
        <v>86</v>
      </c>
      <c r="W27" s="232">
        <v>86</v>
      </c>
      <c r="X27" s="232">
        <v>81</v>
      </c>
      <c r="Y27" s="232">
        <v>76</v>
      </c>
      <c r="Z27" s="232">
        <v>105</v>
      </c>
      <c r="AA27" s="246">
        <f>SUM(V27:Z27)</f>
        <v>434</v>
      </c>
      <c r="AB27" s="74"/>
      <c r="AC27" s="74"/>
      <c r="AD27" s="74"/>
      <c r="AE27" s="74"/>
      <c r="AF27" s="74"/>
      <c r="AG27" s="89"/>
      <c r="AH27" s="2"/>
      <c r="AI27" s="64"/>
      <c r="AJ27" s="64"/>
      <c r="AK27" s="64"/>
      <c r="AL27" s="64"/>
      <c r="AM27" s="64"/>
      <c r="AN27" s="64"/>
    </row>
    <row r="28" spans="1:40" ht="19.2">
      <c r="A28" s="2"/>
      <c r="B28" s="2"/>
      <c r="C28" s="2"/>
      <c r="D28" s="70">
        <v>24</v>
      </c>
      <c r="E28" s="71" t="s">
        <v>48</v>
      </c>
      <c r="F28" s="98">
        <f>SUM(O28+U28+AA28)</f>
        <v>1252</v>
      </c>
      <c r="G28" s="285"/>
      <c r="H28" s="99">
        <f>SUM(F28)/15</f>
        <v>83.466666666666669</v>
      </c>
      <c r="I28" s="79"/>
      <c r="J28" s="232">
        <v>63</v>
      </c>
      <c r="K28" s="232">
        <v>92</v>
      </c>
      <c r="L28" s="232">
        <v>101</v>
      </c>
      <c r="M28" s="232">
        <v>105</v>
      </c>
      <c r="N28" s="232">
        <v>51</v>
      </c>
      <c r="O28" s="243">
        <f>SUM(J28:N28)</f>
        <v>412</v>
      </c>
      <c r="P28" s="232">
        <v>79</v>
      </c>
      <c r="Q28" s="232">
        <v>68</v>
      </c>
      <c r="R28" s="232">
        <v>88</v>
      </c>
      <c r="S28" s="232">
        <v>72</v>
      </c>
      <c r="T28" s="232">
        <v>91</v>
      </c>
      <c r="U28" s="243">
        <f>SUM(P28:T28)</f>
        <v>398</v>
      </c>
      <c r="V28" s="362">
        <v>88</v>
      </c>
      <c r="W28" s="232">
        <v>91</v>
      </c>
      <c r="X28" s="232">
        <v>90</v>
      </c>
      <c r="Y28" s="232">
        <v>103</v>
      </c>
      <c r="Z28" s="232">
        <v>70</v>
      </c>
      <c r="AA28" s="246">
        <f>SUM(V28:Z28)</f>
        <v>442</v>
      </c>
      <c r="AB28" s="74"/>
      <c r="AC28" s="74"/>
      <c r="AD28" s="74"/>
      <c r="AE28" s="74"/>
      <c r="AF28" s="74"/>
      <c r="AG28" s="89"/>
      <c r="AH28" s="2"/>
      <c r="AI28" s="64"/>
      <c r="AJ28" s="64"/>
      <c r="AK28" s="64"/>
      <c r="AL28" s="64"/>
      <c r="AM28" s="64"/>
      <c r="AN28" s="64"/>
    </row>
    <row r="29" spans="1:40" ht="19.2">
      <c r="A29" s="2"/>
      <c r="B29" s="2"/>
      <c r="C29" s="2"/>
      <c r="D29" s="70">
        <v>25</v>
      </c>
      <c r="E29" s="71" t="s">
        <v>44</v>
      </c>
      <c r="F29" s="98">
        <f>SUM(O29+U29+AA29)</f>
        <v>1207</v>
      </c>
      <c r="G29" s="285"/>
      <c r="H29" s="99">
        <f>SUM(F29)/15</f>
        <v>80.466666666666669</v>
      </c>
      <c r="I29" s="79"/>
      <c r="J29" s="232">
        <v>69</v>
      </c>
      <c r="K29" s="232">
        <v>77</v>
      </c>
      <c r="L29" s="232">
        <v>88</v>
      </c>
      <c r="M29" s="232">
        <v>86</v>
      </c>
      <c r="N29" s="232">
        <v>89</v>
      </c>
      <c r="O29" s="243">
        <f>SUM(J29:N29)</f>
        <v>409</v>
      </c>
      <c r="P29" s="232">
        <v>87</v>
      </c>
      <c r="Q29" s="232">
        <v>82</v>
      </c>
      <c r="R29" s="232">
        <v>59</v>
      </c>
      <c r="S29" s="232">
        <v>70</v>
      </c>
      <c r="T29" s="232">
        <v>86</v>
      </c>
      <c r="U29" s="243">
        <f>SUM(P29:T29)</f>
        <v>384</v>
      </c>
      <c r="V29" s="362">
        <v>84</v>
      </c>
      <c r="W29" s="232">
        <v>70</v>
      </c>
      <c r="X29" s="232">
        <v>75</v>
      </c>
      <c r="Y29" s="232">
        <v>92</v>
      </c>
      <c r="Z29" s="232">
        <v>93</v>
      </c>
      <c r="AA29" s="246">
        <f>SUM(V29:Z29)</f>
        <v>414</v>
      </c>
      <c r="AB29" s="74"/>
      <c r="AC29" s="74"/>
      <c r="AD29" s="74"/>
      <c r="AE29" s="74"/>
      <c r="AF29" s="74"/>
      <c r="AG29" s="89"/>
      <c r="AH29" s="2"/>
      <c r="AI29" s="64"/>
      <c r="AJ29" s="64"/>
      <c r="AK29" s="64"/>
      <c r="AL29" s="64"/>
      <c r="AM29" s="64"/>
      <c r="AN29" s="64"/>
    </row>
    <row r="30" spans="1:40" ht="19.2">
      <c r="A30" s="2"/>
      <c r="B30" s="2"/>
      <c r="C30" s="2"/>
      <c r="D30" s="70">
        <v>26</v>
      </c>
      <c r="E30" s="71" t="s">
        <v>66</v>
      </c>
      <c r="F30" s="98">
        <f>SUM(O30+U30+AA30)</f>
        <v>1002</v>
      </c>
      <c r="G30" s="285"/>
      <c r="H30" s="99">
        <f>SUM(F30)/15</f>
        <v>66.8</v>
      </c>
      <c r="I30" s="79"/>
      <c r="J30" s="232">
        <v>64</v>
      </c>
      <c r="K30" s="232">
        <v>51</v>
      </c>
      <c r="L30" s="232">
        <v>71</v>
      </c>
      <c r="M30" s="232">
        <v>51</v>
      </c>
      <c r="N30" s="232">
        <v>85</v>
      </c>
      <c r="O30" s="243">
        <f>SUM(J30:N30)</f>
        <v>322</v>
      </c>
      <c r="P30" s="232">
        <v>67</v>
      </c>
      <c r="Q30" s="232">
        <v>68</v>
      </c>
      <c r="R30" s="232">
        <v>67</v>
      </c>
      <c r="S30" s="232">
        <v>85</v>
      </c>
      <c r="T30" s="232">
        <v>67</v>
      </c>
      <c r="U30" s="243">
        <f>SUM(P30:T30)</f>
        <v>354</v>
      </c>
      <c r="V30" s="362">
        <v>66</v>
      </c>
      <c r="W30" s="232">
        <v>81</v>
      </c>
      <c r="X30" s="232">
        <v>75</v>
      </c>
      <c r="Y30" s="232">
        <v>54</v>
      </c>
      <c r="Z30" s="232">
        <v>50</v>
      </c>
      <c r="AA30" s="246">
        <f>SUM(V30:Z30)</f>
        <v>326</v>
      </c>
      <c r="AB30" s="74"/>
      <c r="AC30" s="74"/>
      <c r="AD30" s="74"/>
      <c r="AE30" s="74"/>
      <c r="AF30" s="74"/>
      <c r="AG30" s="89"/>
      <c r="AH30" s="2"/>
      <c r="AI30" s="64"/>
      <c r="AJ30" s="64"/>
      <c r="AK30" s="64"/>
      <c r="AL30" s="64"/>
      <c r="AM30" s="64"/>
      <c r="AN30" s="64"/>
    </row>
    <row r="31" spans="1:40" ht="18.600000000000001">
      <c r="A31" s="2"/>
      <c r="B31" s="2"/>
      <c r="C31" s="2"/>
      <c r="D31" s="70">
        <v>27</v>
      </c>
      <c r="E31" s="71" t="s">
        <v>24</v>
      </c>
      <c r="F31" s="98">
        <f>SUM(O31+U31+AA31)</f>
        <v>0</v>
      </c>
      <c r="G31" s="285"/>
      <c r="H31" s="99">
        <f>SUM(F31)/15</f>
        <v>0</v>
      </c>
      <c r="I31" s="79"/>
      <c r="J31" s="232">
        <v>0</v>
      </c>
      <c r="K31" s="232">
        <v>0</v>
      </c>
      <c r="L31" s="232">
        <v>0</v>
      </c>
      <c r="M31" s="232">
        <v>0</v>
      </c>
      <c r="N31" s="232">
        <v>0</v>
      </c>
      <c r="O31" s="243">
        <f>SUM(J31:N31)</f>
        <v>0</v>
      </c>
      <c r="P31" s="232">
        <v>0</v>
      </c>
      <c r="Q31" s="232">
        <v>0</v>
      </c>
      <c r="R31" s="232">
        <v>0</v>
      </c>
      <c r="S31" s="232">
        <v>0</v>
      </c>
      <c r="T31" s="232">
        <v>0</v>
      </c>
      <c r="U31" s="243">
        <f>SUM(P31:T31)</f>
        <v>0</v>
      </c>
      <c r="V31" s="232">
        <v>0</v>
      </c>
      <c r="W31" s="232">
        <v>0</v>
      </c>
      <c r="X31" s="232">
        <v>0</v>
      </c>
      <c r="Y31" s="232">
        <v>0</v>
      </c>
      <c r="Z31" s="232">
        <v>0</v>
      </c>
      <c r="AA31" s="246">
        <f>SUM(V31:Z31)</f>
        <v>0</v>
      </c>
      <c r="AB31" s="57"/>
      <c r="AC31" s="57"/>
      <c r="AD31" s="57"/>
      <c r="AE31" s="57"/>
      <c r="AF31" s="57"/>
      <c r="AG31" s="57"/>
      <c r="AH31" s="2"/>
      <c r="AI31" s="64"/>
      <c r="AJ31" s="64"/>
      <c r="AK31" s="64"/>
      <c r="AL31" s="64"/>
      <c r="AM31" s="64"/>
      <c r="AN31" s="64"/>
    </row>
    <row r="32" spans="1:40" ht="18.600000000000001">
      <c r="A32" s="2"/>
      <c r="B32" s="2"/>
      <c r="C32" s="2"/>
      <c r="D32" s="70">
        <v>28</v>
      </c>
      <c r="E32" s="71" t="s">
        <v>3</v>
      </c>
      <c r="F32" s="98">
        <f>SUM(O32+U32+AA32)</f>
        <v>0</v>
      </c>
      <c r="G32" s="285"/>
      <c r="H32" s="99">
        <f>SUM(F32)/15</f>
        <v>0</v>
      </c>
      <c r="I32" s="79"/>
      <c r="J32" s="232">
        <v>0</v>
      </c>
      <c r="K32" s="232">
        <v>0</v>
      </c>
      <c r="L32" s="232">
        <v>0</v>
      </c>
      <c r="M32" s="232">
        <v>0</v>
      </c>
      <c r="N32" s="232">
        <v>0</v>
      </c>
      <c r="O32" s="243">
        <f>SUM(J32:N32)</f>
        <v>0</v>
      </c>
      <c r="P32" s="232">
        <v>0</v>
      </c>
      <c r="Q32" s="232">
        <v>0</v>
      </c>
      <c r="R32" s="232">
        <v>0</v>
      </c>
      <c r="S32" s="232">
        <v>0</v>
      </c>
      <c r="T32" s="232">
        <v>0</v>
      </c>
      <c r="U32" s="243">
        <f>SUM(P32:T32)</f>
        <v>0</v>
      </c>
      <c r="V32" s="362">
        <v>0</v>
      </c>
      <c r="W32" s="362">
        <v>0</v>
      </c>
      <c r="X32" s="362">
        <v>0</v>
      </c>
      <c r="Y32" s="362">
        <v>0</v>
      </c>
      <c r="Z32" s="232">
        <v>0</v>
      </c>
      <c r="AA32" s="246">
        <f>SUM(V32:Z32)</f>
        <v>0</v>
      </c>
      <c r="AB32" s="57"/>
      <c r="AC32" s="57"/>
      <c r="AD32" s="57"/>
      <c r="AE32" s="57"/>
      <c r="AF32" s="57"/>
      <c r="AG32" s="57"/>
      <c r="AH32" s="2"/>
      <c r="AI32" s="64"/>
      <c r="AJ32" s="64"/>
      <c r="AK32" s="64"/>
      <c r="AL32" s="64"/>
      <c r="AM32" s="64"/>
      <c r="AN32" s="64"/>
    </row>
    <row r="33" spans="1:40" ht="18.600000000000001">
      <c r="A33" s="2"/>
      <c r="B33" s="2"/>
      <c r="C33" s="2"/>
      <c r="D33" s="70">
        <v>29</v>
      </c>
      <c r="E33" s="71" t="s">
        <v>27</v>
      </c>
      <c r="F33" s="98">
        <f>SUM(O33+U33+AA33)</f>
        <v>0</v>
      </c>
      <c r="G33" s="285"/>
      <c r="H33" s="99">
        <f>SUM(F33)/15</f>
        <v>0</v>
      </c>
      <c r="I33" s="79"/>
      <c r="J33" s="232">
        <v>0</v>
      </c>
      <c r="K33" s="232">
        <v>0</v>
      </c>
      <c r="L33" s="232">
        <v>0</v>
      </c>
      <c r="M33" s="232">
        <v>0</v>
      </c>
      <c r="N33" s="232">
        <v>0</v>
      </c>
      <c r="O33" s="243">
        <f>SUM(J33:N33)</f>
        <v>0</v>
      </c>
      <c r="P33" s="232">
        <v>0</v>
      </c>
      <c r="Q33" s="232">
        <v>0</v>
      </c>
      <c r="R33" s="232">
        <v>0</v>
      </c>
      <c r="S33" s="232">
        <v>0</v>
      </c>
      <c r="T33" s="232">
        <v>0</v>
      </c>
      <c r="U33" s="243">
        <f>SUM(P33:T33)</f>
        <v>0</v>
      </c>
      <c r="V33" s="362">
        <v>0</v>
      </c>
      <c r="W33" s="232">
        <v>0</v>
      </c>
      <c r="X33" s="232">
        <v>0</v>
      </c>
      <c r="Y33" s="232">
        <v>0</v>
      </c>
      <c r="Z33" s="232">
        <v>0</v>
      </c>
      <c r="AA33" s="246">
        <f>SUM(V33:Z33)</f>
        <v>0</v>
      </c>
      <c r="AB33" s="57"/>
      <c r="AC33" s="57"/>
      <c r="AD33" s="57"/>
      <c r="AE33" s="57"/>
      <c r="AF33" s="57"/>
      <c r="AG33" s="57"/>
      <c r="AH33" s="2"/>
      <c r="AI33" s="64"/>
      <c r="AJ33" s="64"/>
      <c r="AK33" s="64"/>
      <c r="AL33" s="64"/>
      <c r="AM33" s="64"/>
      <c r="AN33" s="64"/>
    </row>
    <row r="34" spans="1:40" ht="18.600000000000001">
      <c r="A34" s="2"/>
      <c r="B34" s="2"/>
      <c r="C34" s="2"/>
      <c r="D34" s="70">
        <v>30</v>
      </c>
      <c r="E34" s="71" t="s">
        <v>35</v>
      </c>
      <c r="F34" s="98">
        <f>SUM(O34+U34+AA34)</f>
        <v>0</v>
      </c>
      <c r="G34" s="285"/>
      <c r="H34" s="99">
        <f>SUM(F34)/15</f>
        <v>0</v>
      </c>
      <c r="I34" s="79"/>
      <c r="J34" s="232">
        <v>0</v>
      </c>
      <c r="K34" s="232">
        <v>0</v>
      </c>
      <c r="L34" s="232">
        <v>0</v>
      </c>
      <c r="M34" s="232">
        <v>0</v>
      </c>
      <c r="N34" s="232">
        <v>0</v>
      </c>
      <c r="O34" s="243">
        <f>SUM(J34:N34)</f>
        <v>0</v>
      </c>
      <c r="P34" s="232">
        <v>0</v>
      </c>
      <c r="Q34" s="232">
        <v>0</v>
      </c>
      <c r="R34" s="232">
        <v>0</v>
      </c>
      <c r="S34" s="232">
        <v>0</v>
      </c>
      <c r="T34" s="232">
        <v>0</v>
      </c>
      <c r="U34" s="243">
        <f>SUM(P34:T34)</f>
        <v>0</v>
      </c>
      <c r="V34" s="232">
        <v>0</v>
      </c>
      <c r="W34" s="232">
        <v>0</v>
      </c>
      <c r="X34" s="232">
        <v>0</v>
      </c>
      <c r="Y34" s="232">
        <v>0</v>
      </c>
      <c r="Z34" s="232">
        <v>0</v>
      </c>
      <c r="AA34" s="246">
        <v>0</v>
      </c>
      <c r="AB34" s="57"/>
      <c r="AC34" s="57"/>
      <c r="AD34" s="57"/>
      <c r="AE34" s="57"/>
      <c r="AF34" s="57"/>
      <c r="AG34" s="57"/>
      <c r="AH34" s="2"/>
      <c r="AI34" s="64"/>
      <c r="AJ34" s="64"/>
      <c r="AK34" s="64"/>
      <c r="AL34" s="64"/>
      <c r="AM34" s="64"/>
      <c r="AN34" s="64"/>
    </row>
    <row r="35" spans="1:40" ht="18.600000000000001">
      <c r="A35" s="2"/>
      <c r="B35" s="2"/>
      <c r="C35" s="2"/>
      <c r="D35" s="70">
        <v>31</v>
      </c>
      <c r="E35" s="71" t="s">
        <v>36</v>
      </c>
      <c r="F35" s="98">
        <f>SUM(O35+U35+AA35)</f>
        <v>0</v>
      </c>
      <c r="G35" s="285"/>
      <c r="H35" s="99">
        <f>SUM(F35)/15</f>
        <v>0</v>
      </c>
      <c r="I35" s="79"/>
      <c r="J35" s="232">
        <v>0</v>
      </c>
      <c r="K35" s="232">
        <v>0</v>
      </c>
      <c r="L35" s="232">
        <v>0</v>
      </c>
      <c r="M35" s="232">
        <v>0</v>
      </c>
      <c r="N35" s="232">
        <v>0</v>
      </c>
      <c r="O35" s="243">
        <f>SUM(J35:N35)</f>
        <v>0</v>
      </c>
      <c r="P35" s="232">
        <v>0</v>
      </c>
      <c r="Q35" s="232">
        <v>0</v>
      </c>
      <c r="R35" s="232">
        <v>0</v>
      </c>
      <c r="S35" s="232">
        <v>0</v>
      </c>
      <c r="T35" s="232">
        <v>0</v>
      </c>
      <c r="U35" s="243">
        <f>SUM(P35:T35)</f>
        <v>0</v>
      </c>
      <c r="V35" s="362">
        <v>0</v>
      </c>
      <c r="W35" s="362">
        <v>0</v>
      </c>
      <c r="X35" s="362">
        <v>0</v>
      </c>
      <c r="Y35" s="362">
        <v>0</v>
      </c>
      <c r="Z35" s="232">
        <v>0</v>
      </c>
      <c r="AA35" s="246">
        <v>0</v>
      </c>
      <c r="AB35" s="57"/>
      <c r="AC35" s="57"/>
      <c r="AD35" s="57"/>
      <c r="AE35" s="57"/>
      <c r="AF35" s="57"/>
      <c r="AG35" s="57"/>
      <c r="AH35" s="2"/>
      <c r="AI35" s="64"/>
      <c r="AJ35" s="64"/>
      <c r="AK35" s="64"/>
      <c r="AL35" s="64"/>
      <c r="AM35" s="64"/>
      <c r="AN35" s="64"/>
    </row>
    <row r="36" spans="1:40" ht="18.600000000000001">
      <c r="A36" s="2"/>
      <c r="B36" s="2"/>
      <c r="C36" s="2"/>
      <c r="D36" s="70">
        <v>32</v>
      </c>
      <c r="E36" s="71" t="s">
        <v>41</v>
      </c>
      <c r="F36" s="98">
        <f>SUM(O36+U36+AA36)</f>
        <v>0</v>
      </c>
      <c r="G36" s="285"/>
      <c r="H36" s="99">
        <f>SUM(F36)/15</f>
        <v>0</v>
      </c>
      <c r="I36" s="79"/>
      <c r="J36" s="232">
        <v>0</v>
      </c>
      <c r="K36" s="232">
        <v>0</v>
      </c>
      <c r="L36" s="232">
        <v>0</v>
      </c>
      <c r="M36" s="232">
        <v>0</v>
      </c>
      <c r="N36" s="232">
        <v>0</v>
      </c>
      <c r="O36" s="243">
        <f>SUM(J36:N36)</f>
        <v>0</v>
      </c>
      <c r="P36" s="232">
        <v>0</v>
      </c>
      <c r="Q36" s="232">
        <v>0</v>
      </c>
      <c r="R36" s="232">
        <v>0</v>
      </c>
      <c r="S36" s="232">
        <v>0</v>
      </c>
      <c r="T36" s="232">
        <v>0</v>
      </c>
      <c r="U36" s="243">
        <f>SUM(P36:T36)</f>
        <v>0</v>
      </c>
      <c r="V36" s="232">
        <v>0</v>
      </c>
      <c r="W36" s="232">
        <v>0</v>
      </c>
      <c r="X36" s="232">
        <v>0</v>
      </c>
      <c r="Y36" s="232">
        <v>0</v>
      </c>
      <c r="Z36" s="232">
        <v>0</v>
      </c>
      <c r="AA36" s="246">
        <v>0</v>
      </c>
      <c r="AB36" s="57"/>
      <c r="AC36" s="57"/>
      <c r="AD36" s="57"/>
      <c r="AE36" s="57"/>
      <c r="AF36" s="57"/>
      <c r="AG36" s="57"/>
      <c r="AH36" s="2"/>
      <c r="AI36" s="64"/>
      <c r="AJ36" s="64"/>
      <c r="AK36" s="64"/>
      <c r="AL36" s="64"/>
      <c r="AM36" s="64"/>
      <c r="AN36" s="64"/>
    </row>
    <row r="37" spans="1:40" ht="18.600000000000001">
      <c r="A37" s="2"/>
      <c r="B37" s="2"/>
      <c r="C37" s="2"/>
      <c r="D37" s="70">
        <v>33</v>
      </c>
      <c r="E37" s="71" t="s">
        <v>49</v>
      </c>
      <c r="F37" s="98">
        <f>SUM(O37+U37+AA37)</f>
        <v>0</v>
      </c>
      <c r="G37" s="30"/>
      <c r="H37" s="99">
        <f>SUM(F37)/15</f>
        <v>0</v>
      </c>
      <c r="I37" s="72"/>
      <c r="J37" s="232">
        <v>0</v>
      </c>
      <c r="K37" s="232">
        <v>0</v>
      </c>
      <c r="L37" s="232">
        <v>0</v>
      </c>
      <c r="M37" s="232">
        <v>0</v>
      </c>
      <c r="N37" s="232">
        <v>0</v>
      </c>
      <c r="O37" s="243">
        <f>SUM(J37:N37)</f>
        <v>0</v>
      </c>
      <c r="P37" s="232">
        <v>0</v>
      </c>
      <c r="Q37" s="232">
        <v>0</v>
      </c>
      <c r="R37" s="232">
        <v>0</v>
      </c>
      <c r="S37" s="232">
        <v>0</v>
      </c>
      <c r="T37" s="232">
        <v>0</v>
      </c>
      <c r="U37" s="243">
        <f>SUM(P37:T37)</f>
        <v>0</v>
      </c>
      <c r="V37" s="362">
        <v>0</v>
      </c>
      <c r="W37" s="232">
        <v>0</v>
      </c>
      <c r="X37" s="232">
        <v>0</v>
      </c>
      <c r="Y37" s="232">
        <v>0</v>
      </c>
      <c r="Z37" s="232">
        <v>0</v>
      </c>
      <c r="AA37" s="246">
        <f>SUM(V37:Z37)</f>
        <v>0</v>
      </c>
      <c r="AB37" s="57"/>
      <c r="AC37" s="57"/>
      <c r="AD37" s="57"/>
      <c r="AE37" s="57"/>
      <c r="AF37" s="57"/>
      <c r="AG37" s="57"/>
      <c r="AH37" s="2"/>
      <c r="AI37" s="64"/>
      <c r="AJ37" s="64"/>
      <c r="AK37" s="64"/>
      <c r="AL37" s="64"/>
      <c r="AM37" s="64"/>
      <c r="AN37" s="64"/>
    </row>
    <row r="38" spans="1:40" ht="19.2" thickBot="1">
      <c r="A38" s="2"/>
      <c r="B38" s="2"/>
      <c r="C38" s="2"/>
      <c r="D38" s="76">
        <v>34</v>
      </c>
      <c r="E38" s="77" t="s">
        <v>50</v>
      </c>
      <c r="F38" s="223">
        <f>SUM(O38+U38+AA38)</f>
        <v>0</v>
      </c>
      <c r="G38" s="224"/>
      <c r="H38" s="331">
        <f>SUM(F38)/15</f>
        <v>0</v>
      </c>
      <c r="I38" s="225"/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244">
        <f>SUM(J38:N38)</f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244">
        <f>SUM(P38:T38)</f>
        <v>0</v>
      </c>
      <c r="V38" s="234">
        <v>0</v>
      </c>
      <c r="W38" s="100">
        <v>0</v>
      </c>
      <c r="X38" s="100">
        <v>0</v>
      </c>
      <c r="Y38" s="100">
        <v>0</v>
      </c>
      <c r="Z38" s="100">
        <v>0</v>
      </c>
      <c r="AA38" s="247">
        <f>SUM(V38:Z38)</f>
        <v>0</v>
      </c>
      <c r="AB38" s="57"/>
      <c r="AC38" s="57"/>
      <c r="AD38" s="57"/>
      <c r="AE38" s="57"/>
      <c r="AF38" s="57"/>
      <c r="AG38" s="57"/>
      <c r="AH38" s="2"/>
      <c r="AI38" s="64"/>
      <c r="AJ38" s="64"/>
      <c r="AK38" s="64"/>
      <c r="AL38" s="64"/>
      <c r="AM38" s="64"/>
      <c r="AN38" s="64"/>
    </row>
    <row r="39" spans="1:40" ht="18.600000000000001">
      <c r="A39" s="2"/>
      <c r="B39" s="2"/>
      <c r="C39" s="2"/>
      <c r="D39" s="21"/>
      <c r="E39" s="71"/>
      <c r="F39" s="98"/>
      <c r="G39" s="285"/>
      <c r="H39" s="99"/>
      <c r="I39" s="79"/>
      <c r="J39" s="232"/>
      <c r="K39" s="232"/>
      <c r="L39" s="232"/>
      <c r="M39" s="232"/>
      <c r="N39" s="232"/>
      <c r="O39" s="243"/>
      <c r="P39" s="232"/>
      <c r="Q39" s="232"/>
      <c r="R39" s="232"/>
      <c r="S39" s="232"/>
      <c r="T39" s="232"/>
      <c r="U39" s="243"/>
      <c r="V39" s="286"/>
      <c r="W39" s="232"/>
      <c r="X39" s="232"/>
      <c r="Y39" s="232"/>
      <c r="Z39" s="232"/>
      <c r="AA39" s="243"/>
      <c r="AB39" s="2"/>
      <c r="AC39" s="2"/>
      <c r="AD39" s="2"/>
      <c r="AE39" s="2"/>
      <c r="AF39" s="2"/>
      <c r="AG39" s="2"/>
      <c r="AH39" s="2"/>
      <c r="AI39" s="64"/>
      <c r="AJ39" s="64"/>
      <c r="AK39" s="64"/>
      <c r="AL39" s="64"/>
      <c r="AM39" s="64"/>
      <c r="AN39" s="64"/>
    </row>
    <row r="40" spans="1:40" ht="18.600000000000001">
      <c r="A40" s="2"/>
      <c r="B40" s="2"/>
      <c r="C40" s="2"/>
      <c r="D40" s="21"/>
      <c r="E40" s="71"/>
      <c r="F40" s="29"/>
      <c r="G40" s="30"/>
      <c r="H40" s="78"/>
      <c r="I40" s="72"/>
      <c r="J40" s="73"/>
      <c r="K40" s="73"/>
      <c r="L40" s="73"/>
      <c r="M40" s="73"/>
      <c r="N40" s="73"/>
      <c r="O40" s="29"/>
      <c r="P40" s="73"/>
      <c r="Q40" s="73"/>
      <c r="R40" s="73"/>
      <c r="S40" s="73"/>
      <c r="T40" s="73"/>
      <c r="U40" s="29"/>
      <c r="V40" s="17"/>
      <c r="W40" s="73"/>
      <c r="X40" s="73"/>
      <c r="Y40" s="73"/>
      <c r="Z40" s="73"/>
      <c r="AA40" s="29"/>
      <c r="AB40" s="2"/>
      <c r="AC40" s="2"/>
      <c r="AD40" s="2"/>
      <c r="AE40" s="2"/>
      <c r="AF40" s="2"/>
      <c r="AG40" s="2"/>
      <c r="AH40" s="2"/>
      <c r="AI40" s="64"/>
      <c r="AJ40" s="64"/>
      <c r="AK40" s="64"/>
      <c r="AL40" s="64"/>
      <c r="AM40" s="64"/>
      <c r="AN40" s="64"/>
    </row>
    <row r="41" spans="1:40" ht="18.600000000000001">
      <c r="A41" s="2"/>
      <c r="B41" s="2"/>
      <c r="C41" s="2"/>
      <c r="D41" s="21"/>
      <c r="E41" s="71"/>
      <c r="F41" s="29"/>
      <c r="G41" s="30"/>
      <c r="H41" s="79"/>
      <c r="I41" s="72"/>
      <c r="J41" s="73"/>
      <c r="K41" s="73"/>
      <c r="L41" s="73"/>
      <c r="M41" s="73"/>
      <c r="N41" s="73"/>
      <c r="O41" s="29"/>
      <c r="P41" s="73"/>
      <c r="Q41" s="73"/>
      <c r="R41" s="73"/>
      <c r="S41" s="73"/>
      <c r="T41" s="73"/>
      <c r="U41" s="29"/>
      <c r="V41" s="17"/>
      <c r="W41" s="73"/>
      <c r="X41" s="73"/>
      <c r="Y41" s="73"/>
      <c r="Z41" s="73"/>
      <c r="AA41" s="29"/>
      <c r="AB41" s="2"/>
      <c r="AC41" s="2"/>
      <c r="AD41" s="2"/>
      <c r="AE41" s="2"/>
      <c r="AF41" s="2"/>
      <c r="AG41" s="2"/>
      <c r="AH41" s="2"/>
      <c r="AI41" s="64"/>
      <c r="AJ41" s="64"/>
      <c r="AK41" s="64"/>
      <c r="AL41" s="64"/>
      <c r="AM41" s="64"/>
      <c r="AN41" s="64"/>
    </row>
    <row r="42" spans="1:40" ht="18.600000000000001">
      <c r="A42" s="2"/>
      <c r="B42" s="2"/>
      <c r="C42" s="2"/>
      <c r="D42" s="21"/>
      <c r="E42" s="71"/>
      <c r="F42" s="29"/>
      <c r="G42" s="30"/>
      <c r="H42" s="79"/>
      <c r="I42" s="72"/>
      <c r="J42" s="73"/>
      <c r="K42" s="73"/>
      <c r="L42" s="73"/>
      <c r="M42" s="73"/>
      <c r="N42" s="73"/>
      <c r="O42" s="29"/>
      <c r="P42" s="73"/>
      <c r="Q42" s="73"/>
      <c r="R42" s="73"/>
      <c r="S42" s="73"/>
      <c r="T42" s="73"/>
      <c r="U42" s="29"/>
      <c r="V42" s="17"/>
      <c r="W42" s="73"/>
      <c r="X42" s="73"/>
      <c r="Y42" s="73"/>
      <c r="Z42" s="73"/>
      <c r="AA42" s="29"/>
      <c r="AB42" s="2"/>
      <c r="AC42" s="2"/>
      <c r="AD42" s="2"/>
      <c r="AE42" s="2"/>
      <c r="AF42" s="2"/>
      <c r="AG42" s="2"/>
      <c r="AH42" s="2"/>
      <c r="AI42" s="64"/>
      <c r="AJ42" s="64"/>
      <c r="AK42" s="64"/>
      <c r="AL42" s="64"/>
      <c r="AM42" s="64"/>
      <c r="AN42" s="64"/>
    </row>
    <row r="43" spans="1:40" ht="18.600000000000001">
      <c r="A43" s="2"/>
      <c r="B43" s="2"/>
      <c r="C43" s="2"/>
      <c r="D43" s="80"/>
      <c r="E43" s="81"/>
      <c r="F43" s="82"/>
      <c r="G43" s="82"/>
      <c r="H43" s="83"/>
      <c r="I43" s="83"/>
      <c r="J43" s="84"/>
      <c r="K43" s="84"/>
      <c r="L43" s="84"/>
      <c r="M43" s="84"/>
      <c r="N43" s="84"/>
      <c r="O43" s="82"/>
      <c r="P43" s="84"/>
      <c r="Q43" s="84"/>
      <c r="R43" s="84"/>
      <c r="S43" s="84"/>
      <c r="T43" s="84"/>
      <c r="U43" s="82"/>
      <c r="V43" s="85"/>
      <c r="W43" s="84"/>
      <c r="X43" s="84"/>
      <c r="Y43" s="84"/>
      <c r="Z43" s="84"/>
      <c r="AA43" s="82"/>
      <c r="AB43" s="2"/>
      <c r="AC43" s="2"/>
      <c r="AD43" s="2"/>
      <c r="AE43" s="2"/>
      <c r="AF43" s="2"/>
      <c r="AG43" s="2"/>
      <c r="AH43" s="2"/>
      <c r="AI43" s="64"/>
      <c r="AJ43" s="64"/>
      <c r="AK43" s="64"/>
      <c r="AL43" s="64"/>
      <c r="AM43" s="64"/>
      <c r="AN43" s="64"/>
    </row>
    <row r="44" spans="1:40" ht="18.600000000000001">
      <c r="A44" s="2"/>
      <c r="B44" s="2"/>
      <c r="C44" s="2"/>
      <c r="D44" s="80"/>
      <c r="E44" s="81"/>
      <c r="F44" s="82"/>
      <c r="G44" s="82"/>
      <c r="H44" s="83"/>
      <c r="I44" s="83"/>
      <c r="J44" s="84"/>
      <c r="K44" s="84"/>
      <c r="L44" s="84"/>
      <c r="M44" s="84"/>
      <c r="N44" s="84"/>
      <c r="O44" s="82"/>
      <c r="P44" s="84"/>
      <c r="Q44" s="84"/>
      <c r="R44" s="84"/>
      <c r="S44" s="84"/>
      <c r="T44" s="84"/>
      <c r="U44" s="82"/>
      <c r="V44" s="85"/>
      <c r="W44" s="84"/>
      <c r="X44" s="84"/>
      <c r="Y44" s="84"/>
      <c r="Z44" s="84"/>
      <c r="AA44" s="82"/>
      <c r="AB44" s="2"/>
      <c r="AC44" s="2"/>
      <c r="AD44" s="2"/>
      <c r="AE44" s="2"/>
      <c r="AF44" s="2"/>
      <c r="AG44" s="2"/>
      <c r="AH44" s="2"/>
      <c r="AI44" s="64"/>
      <c r="AJ44" s="64"/>
      <c r="AK44" s="64"/>
      <c r="AL44" s="64"/>
      <c r="AM44" s="64"/>
      <c r="AN44" s="64"/>
    </row>
    <row r="45" spans="1:40" ht="18.600000000000001">
      <c r="A45" s="2"/>
      <c r="B45" s="2"/>
      <c r="C45" s="2"/>
      <c r="D45" s="80"/>
      <c r="E45" s="81"/>
      <c r="F45" s="82"/>
      <c r="G45" s="82"/>
      <c r="H45" s="83"/>
      <c r="I45" s="83"/>
      <c r="J45" s="84"/>
      <c r="K45" s="84"/>
      <c r="L45" s="84"/>
      <c r="M45" s="84"/>
      <c r="N45" s="84"/>
      <c r="O45" s="82"/>
      <c r="P45" s="84"/>
      <c r="Q45" s="84"/>
      <c r="R45" s="84"/>
      <c r="S45" s="84"/>
      <c r="T45" s="84"/>
      <c r="U45" s="82"/>
      <c r="V45" s="84"/>
      <c r="W45" s="84"/>
      <c r="X45" s="84"/>
      <c r="Y45" s="84"/>
      <c r="Z45" s="84"/>
      <c r="AA45" s="82"/>
      <c r="AB45" s="2"/>
      <c r="AC45" s="2"/>
      <c r="AD45" s="2"/>
      <c r="AE45" s="2"/>
      <c r="AF45" s="2"/>
      <c r="AG45" s="2"/>
      <c r="AH45" s="2"/>
      <c r="AI45" s="64"/>
      <c r="AJ45" s="64"/>
      <c r="AK45" s="64"/>
      <c r="AL45" s="64"/>
      <c r="AM45" s="64"/>
      <c r="AN45" s="64"/>
    </row>
    <row r="46" spans="1:40" ht="18.600000000000001">
      <c r="A46" s="2"/>
      <c r="B46" s="2"/>
      <c r="C46" s="2"/>
      <c r="D46" s="80"/>
      <c r="E46" s="81"/>
      <c r="F46" s="82"/>
      <c r="G46" s="82"/>
      <c r="H46" s="83"/>
      <c r="I46" s="83"/>
      <c r="J46" s="84"/>
      <c r="K46" s="84"/>
      <c r="L46" s="84"/>
      <c r="M46" s="84"/>
      <c r="N46" s="84"/>
      <c r="O46" s="82"/>
      <c r="P46" s="84"/>
      <c r="Q46" s="84"/>
      <c r="R46" s="84"/>
      <c r="S46" s="84"/>
      <c r="T46" s="84"/>
      <c r="U46" s="82"/>
      <c r="V46" s="84"/>
      <c r="W46" s="84"/>
      <c r="X46" s="84"/>
      <c r="Y46" s="84"/>
      <c r="Z46" s="84"/>
      <c r="AA46" s="82"/>
      <c r="AB46" s="2"/>
      <c r="AC46" s="2"/>
      <c r="AD46" s="2"/>
      <c r="AE46" s="2"/>
      <c r="AF46" s="2"/>
      <c r="AG46" s="2"/>
      <c r="AH46" s="2"/>
      <c r="AI46" s="64"/>
      <c r="AJ46" s="64"/>
      <c r="AK46" s="64"/>
      <c r="AL46" s="64"/>
      <c r="AM46" s="64"/>
      <c r="AN46" s="64"/>
    </row>
    <row r="47" spans="1:40" ht="18.600000000000001">
      <c r="A47" s="2"/>
      <c r="B47" s="2"/>
      <c r="C47" s="2"/>
      <c r="D47" s="80"/>
      <c r="E47" s="81"/>
      <c r="F47" s="82"/>
      <c r="G47" s="82"/>
      <c r="H47" s="83"/>
      <c r="I47" s="83"/>
      <c r="J47" s="84"/>
      <c r="K47" s="84"/>
      <c r="L47" s="84"/>
      <c r="M47" s="84"/>
      <c r="N47" s="84"/>
      <c r="O47" s="82"/>
      <c r="P47" s="84"/>
      <c r="Q47" s="84"/>
      <c r="R47" s="84"/>
      <c r="S47" s="84"/>
      <c r="T47" s="84"/>
      <c r="U47" s="82"/>
      <c r="V47" s="84"/>
      <c r="W47" s="84"/>
      <c r="X47" s="84"/>
      <c r="Y47" s="84"/>
      <c r="Z47" s="84"/>
      <c r="AA47" s="82"/>
      <c r="AB47" s="2"/>
      <c r="AC47" s="2"/>
      <c r="AD47" s="2"/>
      <c r="AE47" s="2"/>
      <c r="AF47" s="2"/>
      <c r="AG47" s="2"/>
      <c r="AH47" s="2"/>
      <c r="AI47" s="64"/>
      <c r="AJ47" s="64"/>
      <c r="AK47" s="64"/>
      <c r="AL47" s="64"/>
      <c r="AM47" s="64"/>
      <c r="AN47" s="64"/>
    </row>
    <row r="48" spans="1:40" ht="18.600000000000001">
      <c r="A48" s="2"/>
      <c r="B48" s="2"/>
      <c r="C48" s="2"/>
      <c r="D48" s="80"/>
      <c r="E48" s="81"/>
      <c r="F48" s="82"/>
      <c r="G48" s="82"/>
      <c r="H48" s="83"/>
      <c r="I48" s="83"/>
      <c r="J48" s="84"/>
      <c r="K48" s="84"/>
      <c r="L48" s="84"/>
      <c r="M48" s="84"/>
      <c r="N48" s="84"/>
      <c r="O48" s="82"/>
      <c r="P48" s="84"/>
      <c r="Q48" s="84"/>
      <c r="R48" s="84"/>
      <c r="S48" s="84"/>
      <c r="T48" s="84"/>
      <c r="U48" s="82"/>
      <c r="V48" s="84"/>
      <c r="W48" s="84"/>
      <c r="X48" s="84"/>
      <c r="Y48" s="84"/>
      <c r="Z48" s="84"/>
      <c r="AA48" s="82"/>
      <c r="AB48" s="2"/>
      <c r="AC48" s="2"/>
      <c r="AD48" s="2"/>
      <c r="AE48" s="2"/>
      <c r="AF48" s="2"/>
      <c r="AG48" s="2"/>
      <c r="AH48" s="2"/>
      <c r="AI48" s="64"/>
      <c r="AJ48" s="64"/>
      <c r="AK48" s="64"/>
      <c r="AL48" s="64"/>
      <c r="AM48" s="64"/>
      <c r="AN48" s="64"/>
    </row>
    <row r="49" spans="1:40" ht="18.600000000000001">
      <c r="A49" s="2"/>
      <c r="B49" s="2"/>
      <c r="C49" s="2"/>
      <c r="D49" s="80"/>
      <c r="E49" s="81"/>
      <c r="F49" s="82"/>
      <c r="G49" s="82"/>
      <c r="H49" s="83"/>
      <c r="I49" s="83"/>
      <c r="J49" s="84"/>
      <c r="K49" s="84"/>
      <c r="L49" s="84"/>
      <c r="M49" s="84"/>
      <c r="N49" s="84"/>
      <c r="O49" s="82"/>
      <c r="P49" s="84"/>
      <c r="Q49" s="84"/>
      <c r="R49" s="84"/>
      <c r="S49" s="84"/>
      <c r="T49" s="84"/>
      <c r="U49" s="82"/>
      <c r="V49" s="84"/>
      <c r="W49" s="84"/>
      <c r="X49" s="84"/>
      <c r="Y49" s="84"/>
      <c r="Z49" s="84"/>
      <c r="AA49" s="82"/>
      <c r="AB49" s="2"/>
      <c r="AC49" s="2"/>
      <c r="AD49" s="2"/>
      <c r="AE49" s="2"/>
      <c r="AF49" s="2"/>
      <c r="AG49" s="2"/>
      <c r="AH49" s="2"/>
      <c r="AI49" s="64"/>
      <c r="AJ49" s="64"/>
      <c r="AK49" s="64"/>
      <c r="AL49" s="64"/>
      <c r="AM49" s="64"/>
      <c r="AN49" s="64"/>
    </row>
    <row r="50" spans="1:40" ht="18.600000000000001">
      <c r="A50" s="2"/>
      <c r="B50" s="2"/>
      <c r="C50" s="2"/>
      <c r="D50" s="80"/>
      <c r="E50" s="81"/>
      <c r="F50" s="82"/>
      <c r="G50" s="82"/>
      <c r="H50" s="83"/>
      <c r="I50" s="83"/>
      <c r="J50" s="84"/>
      <c r="K50" s="84"/>
      <c r="L50" s="84"/>
      <c r="M50" s="84"/>
      <c r="N50" s="84"/>
      <c r="O50" s="82"/>
      <c r="P50" s="84"/>
      <c r="Q50" s="84"/>
      <c r="R50" s="84"/>
      <c r="S50" s="84"/>
      <c r="T50" s="84"/>
      <c r="U50" s="82"/>
      <c r="V50" s="84"/>
      <c r="W50" s="84"/>
      <c r="X50" s="84"/>
      <c r="Y50" s="84"/>
      <c r="Z50" s="84"/>
      <c r="AA50" s="82"/>
      <c r="AB50" s="2"/>
      <c r="AC50" s="2"/>
      <c r="AD50" s="2"/>
      <c r="AE50" s="2"/>
      <c r="AF50" s="2"/>
      <c r="AG50" s="2"/>
      <c r="AH50" s="2"/>
      <c r="AI50" s="64"/>
      <c r="AJ50" s="64"/>
      <c r="AK50" s="64"/>
      <c r="AL50" s="64"/>
      <c r="AM50" s="64"/>
      <c r="AN50" s="64"/>
    </row>
    <row r="51" spans="1:40" ht="18.600000000000001">
      <c r="A51" s="2"/>
      <c r="B51" s="2"/>
      <c r="C51" s="2"/>
      <c r="D51" s="80"/>
      <c r="E51" s="81"/>
      <c r="F51" s="82"/>
      <c r="G51" s="82"/>
      <c r="H51" s="83"/>
      <c r="I51" s="83"/>
      <c r="J51" s="84"/>
      <c r="K51" s="84"/>
      <c r="L51" s="84"/>
      <c r="M51" s="84"/>
      <c r="N51" s="84"/>
      <c r="O51" s="82"/>
      <c r="P51" s="84"/>
      <c r="Q51" s="84"/>
      <c r="R51" s="84"/>
      <c r="S51" s="84"/>
      <c r="T51" s="84"/>
      <c r="U51" s="82"/>
      <c r="V51" s="84"/>
      <c r="W51" s="84"/>
      <c r="X51" s="84"/>
      <c r="Y51" s="84"/>
      <c r="Z51" s="84"/>
      <c r="AA51" s="82"/>
      <c r="AB51" s="2"/>
      <c r="AC51" s="2"/>
      <c r="AD51" s="2"/>
      <c r="AE51" s="2"/>
      <c r="AF51" s="2"/>
      <c r="AG51" s="2"/>
      <c r="AH51" s="2"/>
      <c r="AI51" s="64"/>
      <c r="AJ51" s="64"/>
      <c r="AK51" s="64"/>
      <c r="AL51" s="64"/>
      <c r="AM51" s="64"/>
      <c r="AN51" s="64"/>
    </row>
    <row r="52" spans="1:40" ht="18.600000000000001">
      <c r="A52" s="2"/>
      <c r="B52" s="2"/>
      <c r="C52" s="2"/>
      <c r="D52" s="80"/>
      <c r="E52" s="81"/>
      <c r="F52" s="82"/>
      <c r="G52" s="82"/>
      <c r="H52" s="83"/>
      <c r="I52" s="83"/>
      <c r="J52" s="84"/>
      <c r="K52" s="84"/>
      <c r="L52" s="84"/>
      <c r="M52" s="84"/>
      <c r="N52" s="84"/>
      <c r="O52" s="82"/>
      <c r="P52" s="84"/>
      <c r="Q52" s="84"/>
      <c r="R52" s="84"/>
      <c r="S52" s="84"/>
      <c r="T52" s="84"/>
      <c r="U52" s="82"/>
      <c r="V52" s="84"/>
      <c r="W52" s="84"/>
      <c r="X52" s="84"/>
      <c r="Y52" s="84"/>
      <c r="Z52" s="84"/>
      <c r="AA52" s="82"/>
      <c r="AB52" s="2"/>
      <c r="AC52" s="2"/>
      <c r="AD52" s="2"/>
      <c r="AE52" s="2"/>
      <c r="AF52" s="2"/>
      <c r="AG52" s="2"/>
      <c r="AH52" s="2"/>
      <c r="AI52" s="64"/>
      <c r="AJ52" s="64"/>
      <c r="AK52" s="64"/>
      <c r="AL52" s="64"/>
      <c r="AM52" s="64"/>
      <c r="AN52" s="64"/>
    </row>
    <row r="53" spans="1:40" ht="18.600000000000001">
      <c r="A53" s="2"/>
      <c r="B53" s="2"/>
      <c r="C53" s="2"/>
      <c r="D53" s="80"/>
      <c r="E53" s="81"/>
      <c r="F53" s="82"/>
      <c r="G53" s="82"/>
      <c r="H53" s="83"/>
      <c r="I53" s="83"/>
      <c r="J53" s="84"/>
      <c r="K53" s="84"/>
      <c r="L53" s="84"/>
      <c r="M53" s="84"/>
      <c r="N53" s="84"/>
      <c r="O53" s="82"/>
      <c r="P53" s="84"/>
      <c r="Q53" s="84"/>
      <c r="R53" s="84"/>
      <c r="S53" s="84"/>
      <c r="T53" s="84"/>
      <c r="U53" s="82"/>
      <c r="V53" s="84"/>
      <c r="W53" s="84"/>
      <c r="X53" s="84"/>
      <c r="Y53" s="84"/>
      <c r="Z53" s="84"/>
      <c r="AA53" s="82"/>
      <c r="AB53" s="2"/>
      <c r="AC53" s="2"/>
      <c r="AD53" s="2"/>
      <c r="AE53" s="2"/>
      <c r="AF53" s="2"/>
      <c r="AG53" s="2"/>
      <c r="AH53" s="2"/>
      <c r="AI53" s="64"/>
      <c r="AJ53" s="64"/>
      <c r="AK53" s="64"/>
      <c r="AL53" s="64"/>
      <c r="AM53" s="64"/>
      <c r="AN53" s="64"/>
    </row>
    <row r="54" spans="1:4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64"/>
      <c r="AJ54" s="64"/>
      <c r="AK54" s="64"/>
      <c r="AL54" s="64"/>
      <c r="AM54" s="64"/>
      <c r="AN54" s="64"/>
    </row>
    <row r="55" spans="1:4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64"/>
      <c r="AJ55" s="64"/>
      <c r="AK55" s="64"/>
      <c r="AL55" s="64"/>
      <c r="AM55" s="64"/>
      <c r="AN55" s="64"/>
    </row>
    <row r="56" spans="1:4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64"/>
      <c r="AJ56" s="64"/>
      <c r="AK56" s="64"/>
      <c r="AL56" s="64"/>
      <c r="AM56" s="64"/>
      <c r="AN56" s="64"/>
    </row>
    <row r="57" spans="1:4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64"/>
      <c r="AJ57" s="64"/>
      <c r="AK57" s="64"/>
      <c r="AL57" s="64"/>
      <c r="AM57" s="64"/>
      <c r="AN57" s="64"/>
    </row>
    <row r="58" spans="1:4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64"/>
      <c r="AJ58" s="64"/>
      <c r="AK58" s="64"/>
      <c r="AL58" s="64"/>
      <c r="AM58" s="64"/>
      <c r="AN58" s="64"/>
    </row>
    <row r="59" spans="1:4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64"/>
      <c r="AJ59" s="64"/>
      <c r="AK59" s="64"/>
      <c r="AL59" s="64"/>
      <c r="AM59" s="64"/>
      <c r="AN59" s="64"/>
    </row>
    <row r="60" spans="1:4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64"/>
      <c r="AJ60" s="64"/>
      <c r="AK60" s="64"/>
      <c r="AL60" s="64"/>
      <c r="AM60" s="64"/>
      <c r="AN60" s="64"/>
    </row>
    <row r="61" spans="1:4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64"/>
      <c r="AJ61" s="64"/>
      <c r="AK61" s="64"/>
      <c r="AL61" s="64"/>
      <c r="AM61" s="64"/>
      <c r="AN61" s="64"/>
    </row>
    <row r="62" spans="1:4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64"/>
      <c r="AJ62" s="64"/>
      <c r="AK62" s="64"/>
      <c r="AL62" s="64"/>
      <c r="AM62" s="64"/>
      <c r="AN62" s="64"/>
    </row>
    <row r="63" spans="1:4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64"/>
      <c r="AJ63" s="64"/>
      <c r="AK63" s="64"/>
      <c r="AL63" s="64"/>
      <c r="AM63" s="64"/>
      <c r="AN63" s="64"/>
    </row>
    <row r="64" spans="1:4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64"/>
      <c r="AJ64" s="64"/>
      <c r="AK64" s="64"/>
      <c r="AL64" s="64"/>
      <c r="AM64" s="64"/>
      <c r="AN64" s="64"/>
    </row>
    <row r="65" spans="1:4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64"/>
      <c r="AJ65" s="64"/>
      <c r="AK65" s="64"/>
      <c r="AL65" s="64"/>
      <c r="AM65" s="64"/>
      <c r="AN65" s="64"/>
    </row>
    <row r="66" spans="1:4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64"/>
      <c r="AJ66" s="64"/>
      <c r="AK66" s="64"/>
      <c r="AL66" s="64"/>
      <c r="AM66" s="64"/>
      <c r="AN66" s="64"/>
    </row>
    <row r="67" spans="1:4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64"/>
      <c r="AJ67" s="64"/>
      <c r="AK67" s="64"/>
      <c r="AL67" s="64"/>
      <c r="AM67" s="64"/>
      <c r="AN67" s="64"/>
    </row>
  </sheetData>
  <sortState xmlns:xlrd2="http://schemas.microsoft.com/office/spreadsheetml/2017/richdata2" ref="E5:AA38">
    <sortCondition descending="1" ref="H5:H38"/>
  </sortState>
  <mergeCells count="4">
    <mergeCell ref="J3:L3"/>
    <mergeCell ref="P3:R3"/>
    <mergeCell ref="V3:X3"/>
    <mergeCell ref="AB3:AD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F79E-23CD-4EC4-A2B4-30FE82021847}">
  <dimension ref="A1:AB68"/>
  <sheetViews>
    <sheetView workbookViewId="0">
      <selection activeCell="S20" sqref="S20"/>
    </sheetView>
  </sheetViews>
  <sheetFormatPr defaultRowHeight="14.4"/>
  <cols>
    <col min="4" max="4" width="17.88671875" customWidth="1"/>
    <col min="5" max="5" width="10" customWidth="1"/>
    <col min="6" max="6" width="4.44140625" customWidth="1"/>
    <col min="8" max="8" width="20" customWidth="1"/>
    <col min="9" max="9" width="9.109375" customWidth="1"/>
    <col min="10" max="10" width="1.6640625" customWidth="1"/>
    <col min="12" max="12" width="12" customWidth="1"/>
  </cols>
  <sheetData>
    <row r="1" spans="1:28" ht="24" thickBot="1">
      <c r="A1" s="101"/>
      <c r="B1" s="101"/>
      <c r="C1" s="101"/>
      <c r="D1" s="101"/>
      <c r="E1" s="101"/>
      <c r="F1" s="372" t="s">
        <v>21</v>
      </c>
      <c r="G1" s="372"/>
      <c r="H1" s="372"/>
      <c r="I1" s="372"/>
      <c r="J1" s="372"/>
      <c r="K1" s="372"/>
      <c r="L1" s="372"/>
      <c r="M1" s="372"/>
      <c r="N1" s="372"/>
      <c r="O1" s="37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0.399999999999999" thickTop="1" thickBot="1">
      <c r="A2" s="101"/>
      <c r="B2" s="101"/>
      <c r="C2" s="101"/>
      <c r="D2" s="101"/>
      <c r="E2" s="101"/>
      <c r="F2" s="4"/>
      <c r="G2" s="222" t="s">
        <v>0</v>
      </c>
      <c r="H2" s="5"/>
      <c r="I2" s="479" t="s">
        <v>69</v>
      </c>
      <c r="J2" s="480"/>
      <c r="K2" s="429" t="s">
        <v>70</v>
      </c>
      <c r="L2" s="503"/>
      <c r="M2" s="485" t="s">
        <v>71</v>
      </c>
      <c r="N2" s="486"/>
      <c r="O2" s="487"/>
      <c r="P2" s="102"/>
      <c r="Q2" s="253"/>
      <c r="R2" s="253"/>
      <c r="S2" s="253"/>
      <c r="T2" s="253"/>
      <c r="U2" s="2"/>
      <c r="V2" s="2"/>
      <c r="W2" s="2"/>
      <c r="X2" s="2"/>
      <c r="Y2" s="2"/>
      <c r="Z2" s="2"/>
      <c r="AA2" s="2"/>
      <c r="AB2" s="2"/>
    </row>
    <row r="3" spans="1:28" ht="19.8" thickBot="1">
      <c r="A3" s="101"/>
      <c r="B3" s="101"/>
      <c r="C3" s="101"/>
      <c r="D3" s="101"/>
      <c r="E3" s="101"/>
      <c r="F3" s="43">
        <v>1</v>
      </c>
      <c r="G3" s="45" t="s">
        <v>11</v>
      </c>
      <c r="H3" s="104"/>
      <c r="I3" s="470">
        <v>98</v>
      </c>
      <c r="J3" s="439">
        <v>98</v>
      </c>
      <c r="K3" s="481">
        <v>123.04</v>
      </c>
      <c r="L3" s="482">
        <v>123.04</v>
      </c>
      <c r="M3" s="483">
        <v>1896</v>
      </c>
      <c r="N3" s="484">
        <v>1896</v>
      </c>
      <c r="O3" s="586">
        <v>1896</v>
      </c>
      <c r="P3" s="10"/>
      <c r="Q3" s="253"/>
      <c r="R3" s="252"/>
      <c r="S3" s="252"/>
      <c r="T3" s="252"/>
      <c r="U3" s="2"/>
      <c r="V3" s="2"/>
      <c r="W3" s="2"/>
      <c r="X3" s="2"/>
      <c r="Y3" s="2"/>
      <c r="Z3" s="2"/>
      <c r="AA3" s="2"/>
      <c r="AB3" s="2"/>
    </row>
    <row r="4" spans="1:28" ht="19.2">
      <c r="A4" s="101"/>
      <c r="B4" s="101"/>
      <c r="C4" s="101"/>
      <c r="D4" s="101"/>
      <c r="E4" s="101"/>
      <c r="F4" s="43">
        <v>2</v>
      </c>
      <c r="G4" s="46" t="s">
        <v>23</v>
      </c>
      <c r="H4" s="47"/>
      <c r="I4" s="388">
        <v>86</v>
      </c>
      <c r="J4" s="389">
        <v>86</v>
      </c>
      <c r="K4" s="396">
        <v>110.95833333333333</v>
      </c>
      <c r="L4" s="488">
        <v>110.95833333333333</v>
      </c>
      <c r="M4" s="494">
        <v>1730</v>
      </c>
      <c r="N4" s="494">
        <v>1730</v>
      </c>
      <c r="O4" s="587">
        <v>1730</v>
      </c>
      <c r="P4" s="14"/>
      <c r="Q4" s="249" t="s">
        <v>78</v>
      </c>
      <c r="R4" s="250"/>
      <c r="S4" s="250"/>
      <c r="T4" s="251"/>
      <c r="U4" s="248"/>
      <c r="V4" s="2"/>
      <c r="W4" s="2"/>
      <c r="X4" s="2"/>
      <c r="Y4" s="2"/>
      <c r="Z4" s="2"/>
      <c r="AA4" s="2"/>
      <c r="AB4" s="2"/>
    </row>
    <row r="5" spans="1:28" ht="19.8" thickBot="1">
      <c r="A5" s="101"/>
      <c r="B5" s="101"/>
      <c r="C5" s="101"/>
      <c r="D5" s="101"/>
      <c r="E5" s="101"/>
      <c r="F5" s="43">
        <v>3</v>
      </c>
      <c r="G5" s="46" t="s">
        <v>25</v>
      </c>
      <c r="H5" s="47"/>
      <c r="I5" s="388">
        <v>82</v>
      </c>
      <c r="J5" s="389">
        <v>82</v>
      </c>
      <c r="K5" s="396">
        <v>114.97142857142858</v>
      </c>
      <c r="L5" s="488">
        <v>114.97142857142858</v>
      </c>
      <c r="M5" s="489">
        <v>1791</v>
      </c>
      <c r="N5" s="489">
        <v>1791</v>
      </c>
      <c r="O5" s="588">
        <v>1791</v>
      </c>
      <c r="P5" s="14"/>
      <c r="Q5" s="254" t="s">
        <v>74</v>
      </c>
      <c r="R5" s="255"/>
      <c r="S5" s="255"/>
      <c r="T5" s="256"/>
      <c r="U5" s="2"/>
      <c r="V5" s="2"/>
      <c r="W5" s="2"/>
      <c r="X5" s="2"/>
      <c r="Y5" s="2"/>
      <c r="Z5" s="2"/>
      <c r="AA5" s="2"/>
      <c r="AB5" s="2"/>
    </row>
    <row r="6" spans="1:28" ht="18.600000000000001">
      <c r="A6" s="101"/>
      <c r="B6" s="101"/>
      <c r="C6" s="101"/>
      <c r="D6" s="101"/>
      <c r="E6" s="101"/>
      <c r="F6" s="43">
        <v>4</v>
      </c>
      <c r="G6" s="46" t="s">
        <v>24</v>
      </c>
      <c r="H6" s="47"/>
      <c r="I6" s="388">
        <v>66</v>
      </c>
      <c r="J6" s="389">
        <v>66</v>
      </c>
      <c r="K6" s="396">
        <v>110.43703703703704</v>
      </c>
      <c r="L6" s="488">
        <v>110.43703703703704</v>
      </c>
      <c r="M6" s="494">
        <v>1732</v>
      </c>
      <c r="N6" s="494">
        <v>1732</v>
      </c>
      <c r="O6" s="587">
        <v>1732</v>
      </c>
      <c r="P6" s="14"/>
      <c r="Q6" s="57"/>
      <c r="R6" s="57"/>
      <c r="S6" s="57"/>
      <c r="T6" s="57"/>
      <c r="U6" s="2"/>
      <c r="V6" s="2"/>
      <c r="W6" s="2"/>
      <c r="X6" s="2"/>
      <c r="Y6" s="2"/>
      <c r="Z6" s="2"/>
      <c r="AA6" s="2"/>
      <c r="AB6" s="2"/>
    </row>
    <row r="7" spans="1:28" ht="18.600000000000001">
      <c r="A7" s="101"/>
      <c r="B7" s="101"/>
      <c r="C7" s="101"/>
      <c r="D7" s="101"/>
      <c r="E7" s="101"/>
      <c r="F7" s="43">
        <v>5</v>
      </c>
      <c r="G7" s="46" t="s">
        <v>4</v>
      </c>
      <c r="H7" s="47"/>
      <c r="I7" s="390">
        <v>60</v>
      </c>
      <c r="J7" s="391">
        <v>60</v>
      </c>
      <c r="K7" s="396">
        <v>113.06666666666666</v>
      </c>
      <c r="L7" s="488">
        <v>113.06666666666666</v>
      </c>
      <c r="M7" s="494">
        <v>1779</v>
      </c>
      <c r="N7" s="494">
        <v>1779</v>
      </c>
      <c r="O7" s="587">
        <v>1779</v>
      </c>
      <c r="P7" s="1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8.600000000000001">
      <c r="A8" s="2"/>
      <c r="B8" s="2"/>
      <c r="C8" s="2"/>
      <c r="D8" s="2"/>
      <c r="E8" s="2"/>
      <c r="F8" s="43">
        <v>6</v>
      </c>
      <c r="G8" s="48" t="s">
        <v>22</v>
      </c>
      <c r="H8" s="49"/>
      <c r="I8" s="388">
        <v>58</v>
      </c>
      <c r="J8" s="389">
        <v>58</v>
      </c>
      <c r="K8" s="396">
        <v>116.86</v>
      </c>
      <c r="L8" s="488">
        <v>116.86</v>
      </c>
      <c r="M8" s="494">
        <v>1887</v>
      </c>
      <c r="N8" s="494">
        <v>1887</v>
      </c>
      <c r="O8" s="587">
        <v>1887</v>
      </c>
      <c r="P8" s="1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8.600000000000001">
      <c r="A9" s="2"/>
      <c r="B9" s="2"/>
      <c r="C9" s="2"/>
      <c r="D9" s="2"/>
      <c r="E9" s="2"/>
      <c r="F9" s="43">
        <v>7</v>
      </c>
      <c r="G9" s="55" t="s">
        <v>72</v>
      </c>
      <c r="H9" s="56"/>
      <c r="I9" s="392">
        <v>46</v>
      </c>
      <c r="J9" s="393">
        <v>46</v>
      </c>
      <c r="K9" s="400">
        <v>123.98333333333333</v>
      </c>
      <c r="L9" s="493">
        <v>123.98333333333333</v>
      </c>
      <c r="M9" s="495">
        <v>1949</v>
      </c>
      <c r="N9" s="495">
        <v>1949</v>
      </c>
      <c r="O9" s="589">
        <v>1949</v>
      </c>
      <c r="P9" s="1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8.600000000000001">
      <c r="A10" s="2"/>
      <c r="B10" s="2"/>
      <c r="C10" s="2"/>
      <c r="D10" s="2"/>
      <c r="E10" s="2"/>
      <c r="F10" s="43">
        <v>8</v>
      </c>
      <c r="G10" s="338" t="s">
        <v>73</v>
      </c>
      <c r="H10" s="337"/>
      <c r="I10" s="490">
        <v>41</v>
      </c>
      <c r="J10" s="490">
        <v>41</v>
      </c>
      <c r="K10" s="491">
        <v>130</v>
      </c>
      <c r="L10" s="491">
        <v>130</v>
      </c>
      <c r="M10" s="494">
        <v>1985</v>
      </c>
      <c r="N10" s="494">
        <v>1985</v>
      </c>
      <c r="O10" s="587">
        <v>1985</v>
      </c>
      <c r="P10" s="14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9.2" thickBot="1">
      <c r="A11" s="2"/>
      <c r="B11" s="2"/>
      <c r="C11" s="2"/>
      <c r="D11" s="2"/>
      <c r="E11" s="2"/>
      <c r="F11" s="43">
        <v>9</v>
      </c>
      <c r="G11" s="295" t="s">
        <v>3</v>
      </c>
      <c r="H11" s="339"/>
      <c r="I11" s="463">
        <v>11</v>
      </c>
      <c r="J11" s="463">
        <v>11</v>
      </c>
      <c r="K11" s="492">
        <v>105.3</v>
      </c>
      <c r="L11" s="492">
        <v>105.3</v>
      </c>
      <c r="M11" s="585">
        <v>1683</v>
      </c>
      <c r="N11" s="585">
        <v>1683</v>
      </c>
      <c r="O11" s="590">
        <v>1683</v>
      </c>
      <c r="P11" s="1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4.2" customHeight="1" thickBot="1">
      <c r="A12" s="2"/>
      <c r="B12" s="2"/>
      <c r="C12" s="2"/>
      <c r="D12" s="2"/>
      <c r="E12" s="2"/>
      <c r="F12" s="19"/>
      <c r="G12" s="373"/>
      <c r="H12" s="373"/>
      <c r="I12" s="20"/>
      <c r="J12" s="13"/>
      <c r="K12" s="13"/>
      <c r="L12" s="13"/>
      <c r="M12" s="410"/>
      <c r="N12" s="410"/>
      <c r="O12" s="13"/>
      <c r="P12" s="1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9.8" thickTop="1" thickBot="1">
      <c r="A13" s="2"/>
      <c r="B13" s="2"/>
      <c r="C13" s="2"/>
      <c r="D13" s="2"/>
      <c r="E13" s="2"/>
      <c r="F13" s="80"/>
      <c r="G13" s="221" t="s">
        <v>6</v>
      </c>
      <c r="H13" s="103"/>
      <c r="I13" s="479" t="s">
        <v>69</v>
      </c>
      <c r="J13" s="480"/>
      <c r="K13" s="429" t="s">
        <v>70</v>
      </c>
      <c r="L13" s="503"/>
      <c r="M13" s="485" t="s">
        <v>71</v>
      </c>
      <c r="N13" s="486"/>
      <c r="O13" s="487"/>
      <c r="P13" s="6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8.600000000000001">
      <c r="A14" s="2"/>
      <c r="B14" s="2"/>
      <c r="C14" s="2"/>
      <c r="D14" s="2"/>
      <c r="E14" s="2"/>
      <c r="F14" s="43">
        <v>1</v>
      </c>
      <c r="G14" s="52" t="s">
        <v>30</v>
      </c>
      <c r="H14" s="25"/>
      <c r="I14" s="418">
        <v>93</v>
      </c>
      <c r="J14" s="419">
        <v>93</v>
      </c>
      <c r="K14" s="507">
        <v>101.88666666666667</v>
      </c>
      <c r="L14" s="508">
        <v>101.88666666666667</v>
      </c>
      <c r="M14" s="592">
        <v>1612</v>
      </c>
      <c r="N14" s="593">
        <v>1612</v>
      </c>
      <c r="O14" s="594">
        <v>1612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8.600000000000001">
      <c r="A15" s="2"/>
      <c r="B15" s="2"/>
      <c r="C15" s="2"/>
      <c r="D15" s="2"/>
      <c r="E15" s="2"/>
      <c r="F15" s="43">
        <v>2</v>
      </c>
      <c r="G15" s="46" t="s">
        <v>26</v>
      </c>
      <c r="H15" s="11"/>
      <c r="I15" s="496">
        <v>91</v>
      </c>
      <c r="J15" s="497">
        <v>91</v>
      </c>
      <c r="K15" s="498">
        <v>109.44444444444444</v>
      </c>
      <c r="L15" s="498">
        <v>109.44444444444444</v>
      </c>
      <c r="M15" s="523">
        <v>1689</v>
      </c>
      <c r="N15" s="523">
        <v>1689</v>
      </c>
      <c r="O15" s="591">
        <v>1689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8.600000000000001">
      <c r="A16" s="2"/>
      <c r="B16" s="2"/>
      <c r="C16" s="2"/>
      <c r="D16" s="2"/>
      <c r="E16" s="2"/>
      <c r="F16" s="43">
        <v>3</v>
      </c>
      <c r="G16" s="46" t="s">
        <v>28</v>
      </c>
      <c r="H16" s="11"/>
      <c r="I16" s="496">
        <v>77</v>
      </c>
      <c r="J16" s="497">
        <v>77</v>
      </c>
      <c r="K16" s="498">
        <v>103.45185185185186</v>
      </c>
      <c r="L16" s="498">
        <v>103.45185185185186</v>
      </c>
      <c r="M16" s="523">
        <v>1619</v>
      </c>
      <c r="N16" s="523">
        <v>1619</v>
      </c>
      <c r="O16" s="591">
        <v>1619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8.600000000000001">
      <c r="A17" s="2"/>
      <c r="B17" s="2"/>
      <c r="C17" s="2"/>
      <c r="D17" s="2"/>
      <c r="E17" s="2"/>
      <c r="F17" s="43">
        <v>4</v>
      </c>
      <c r="G17" s="46" t="s">
        <v>32</v>
      </c>
      <c r="H17" s="11"/>
      <c r="I17" s="496">
        <v>73</v>
      </c>
      <c r="J17" s="497">
        <v>73</v>
      </c>
      <c r="K17" s="498">
        <v>102.94666666666667</v>
      </c>
      <c r="L17" s="498">
        <v>102.94666666666667</v>
      </c>
      <c r="M17" s="523">
        <v>1640</v>
      </c>
      <c r="N17" s="523">
        <v>1640</v>
      </c>
      <c r="O17" s="591">
        <v>1640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8.600000000000001">
      <c r="A18" s="2"/>
      <c r="B18" s="2"/>
      <c r="C18" s="2"/>
      <c r="D18" s="2"/>
      <c r="E18" s="2"/>
      <c r="F18" s="43">
        <v>5</v>
      </c>
      <c r="G18" s="46" t="s">
        <v>29</v>
      </c>
      <c r="H18" s="11"/>
      <c r="I18" s="499">
        <v>61</v>
      </c>
      <c r="J18" s="500">
        <v>61</v>
      </c>
      <c r="K18" s="498">
        <v>105.32</v>
      </c>
      <c r="L18" s="498">
        <v>105.32</v>
      </c>
      <c r="M18" s="523">
        <v>1655</v>
      </c>
      <c r="N18" s="523">
        <v>1655</v>
      </c>
      <c r="O18" s="591">
        <v>1655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8.600000000000001">
      <c r="A19" s="2"/>
      <c r="B19" s="2"/>
      <c r="C19" s="2"/>
      <c r="D19" s="2"/>
      <c r="E19" s="2"/>
      <c r="F19" s="43">
        <v>6</v>
      </c>
      <c r="G19" s="46" t="s">
        <v>27</v>
      </c>
      <c r="H19" s="11"/>
      <c r="I19" s="499">
        <v>48</v>
      </c>
      <c r="J19" s="500">
        <v>48</v>
      </c>
      <c r="K19" s="498">
        <v>100.25</v>
      </c>
      <c r="L19" s="498">
        <v>100.25</v>
      </c>
      <c r="M19" s="523">
        <v>1529</v>
      </c>
      <c r="N19" s="523">
        <v>1529</v>
      </c>
      <c r="O19" s="591">
        <v>1529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9.2" thickBot="1">
      <c r="A20" s="2"/>
      <c r="B20" s="2"/>
      <c r="C20" s="2"/>
      <c r="D20" s="2"/>
      <c r="E20" s="2"/>
      <c r="F20" s="43">
        <v>7</v>
      </c>
      <c r="G20" s="50" t="s">
        <v>31</v>
      </c>
      <c r="H20" s="18"/>
      <c r="I20" s="504">
        <v>43</v>
      </c>
      <c r="J20" s="505">
        <v>43</v>
      </c>
      <c r="K20" s="506">
        <v>96.86666666666666</v>
      </c>
      <c r="L20" s="506">
        <v>96.86666666666666</v>
      </c>
      <c r="M20" s="595">
        <v>1564</v>
      </c>
      <c r="N20" s="595">
        <v>1564</v>
      </c>
      <c r="O20" s="596">
        <v>1564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3" customHeight="1" thickBot="1">
      <c r="A21" s="2"/>
      <c r="B21" s="2"/>
      <c r="C21" s="2"/>
      <c r="D21" s="2"/>
      <c r="E21" s="2"/>
      <c r="F21" s="43"/>
      <c r="G21" s="278"/>
      <c r="H21" s="278"/>
      <c r="I21" s="278"/>
      <c r="J21" s="278"/>
      <c r="K21" s="278"/>
      <c r="L21" s="278"/>
      <c r="M21" s="278"/>
      <c r="N21" s="278"/>
      <c r="O21" s="27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9.2" hidden="1" thickBot="1">
      <c r="A22" s="2"/>
      <c r="B22" s="2"/>
      <c r="C22" s="2"/>
      <c r="D22" s="2"/>
      <c r="E22" s="2"/>
      <c r="F22" s="7"/>
      <c r="G22" s="29"/>
      <c r="H22" s="30"/>
      <c r="I22" s="416"/>
      <c r="J22" s="416"/>
      <c r="K22" s="502"/>
      <c r="L22" s="502"/>
      <c r="M22" s="501"/>
      <c r="N22" s="501"/>
      <c r="O22" s="50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9.2" hidden="1" thickBot="1">
      <c r="A23" s="2"/>
      <c r="B23" s="2"/>
      <c r="C23" s="2"/>
      <c r="D23" s="2"/>
      <c r="E23" s="2"/>
      <c r="F23" s="7"/>
      <c r="G23" s="30"/>
      <c r="H23" s="30"/>
      <c r="I23" s="21"/>
      <c r="J23" s="13"/>
      <c r="K23" s="13"/>
      <c r="L23" s="13"/>
      <c r="M23" s="7"/>
      <c r="N23" s="13"/>
      <c r="O23" s="1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9.8" thickTop="1" thickBot="1">
      <c r="A24" s="2"/>
      <c r="B24" s="2"/>
      <c r="C24" s="2"/>
      <c r="D24" s="2"/>
      <c r="E24" s="2"/>
      <c r="F24" s="17"/>
      <c r="G24" s="220" t="s">
        <v>33</v>
      </c>
      <c r="H24" s="34"/>
      <c r="I24" s="479" t="s">
        <v>69</v>
      </c>
      <c r="J24" s="480"/>
      <c r="K24" s="429" t="s">
        <v>70</v>
      </c>
      <c r="L24" s="503"/>
      <c r="M24" s="485" t="s">
        <v>71</v>
      </c>
      <c r="N24" s="486"/>
      <c r="O24" s="48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8.600000000000001">
      <c r="A25" s="2"/>
      <c r="B25" s="2"/>
      <c r="C25" s="2"/>
      <c r="D25" s="2"/>
      <c r="E25" s="2"/>
      <c r="F25" s="43">
        <v>1</v>
      </c>
      <c r="G25" s="52" t="s">
        <v>34</v>
      </c>
      <c r="H25" s="36"/>
      <c r="I25" s="438">
        <v>101</v>
      </c>
      <c r="J25" s="439">
        <v>101</v>
      </c>
      <c r="K25" s="507">
        <v>102.45</v>
      </c>
      <c r="L25" s="508">
        <v>102.45</v>
      </c>
      <c r="M25" s="592">
        <v>1590</v>
      </c>
      <c r="N25" s="593">
        <v>1590</v>
      </c>
      <c r="O25" s="594">
        <v>1590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8.600000000000001">
      <c r="A26" s="2"/>
      <c r="B26" s="2"/>
      <c r="C26" s="2"/>
      <c r="D26" s="2"/>
      <c r="E26" s="2"/>
      <c r="F26" s="43">
        <v>2</v>
      </c>
      <c r="G26" s="46" t="s">
        <v>39</v>
      </c>
      <c r="H26" s="11"/>
      <c r="I26" s="388">
        <v>84</v>
      </c>
      <c r="J26" s="388">
        <v>84</v>
      </c>
      <c r="K26" s="498">
        <v>90.5</v>
      </c>
      <c r="L26" s="498">
        <v>90.5</v>
      </c>
      <c r="M26" s="523">
        <v>1557</v>
      </c>
      <c r="N26" s="523">
        <v>1557</v>
      </c>
      <c r="O26" s="591">
        <v>1557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8.600000000000001">
      <c r="A27" s="2"/>
      <c r="B27" s="2"/>
      <c r="C27" s="2"/>
      <c r="D27" s="2"/>
      <c r="E27" s="2"/>
      <c r="F27" s="43">
        <v>3</v>
      </c>
      <c r="G27" s="46" t="s">
        <v>67</v>
      </c>
      <c r="H27" s="11"/>
      <c r="I27" s="388">
        <v>79</v>
      </c>
      <c r="J27" s="388">
        <v>79</v>
      </c>
      <c r="K27" s="498">
        <v>99.904761904761898</v>
      </c>
      <c r="L27" s="498">
        <v>99.904761904761898</v>
      </c>
      <c r="M27" s="523">
        <v>1584</v>
      </c>
      <c r="N27" s="523">
        <v>1584</v>
      </c>
      <c r="O27" s="591">
        <v>1584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8.600000000000001">
      <c r="A28" s="2"/>
      <c r="B28" s="2"/>
      <c r="C28" s="2"/>
      <c r="D28" s="2"/>
      <c r="E28" s="2"/>
      <c r="F28" s="43">
        <v>4</v>
      </c>
      <c r="G28" s="46" t="s">
        <v>36</v>
      </c>
      <c r="H28" s="11"/>
      <c r="I28" s="388">
        <v>76</v>
      </c>
      <c r="J28" s="388">
        <v>76</v>
      </c>
      <c r="K28" s="498">
        <v>98.451851851851856</v>
      </c>
      <c r="L28" s="498">
        <v>98.451851851851856</v>
      </c>
      <c r="M28" s="523">
        <v>1555</v>
      </c>
      <c r="N28" s="523">
        <v>1555</v>
      </c>
      <c r="O28" s="591">
        <v>1555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8.600000000000001">
      <c r="A29" s="2"/>
      <c r="B29" s="2"/>
      <c r="C29" s="2"/>
      <c r="D29" s="2"/>
      <c r="E29" s="2"/>
      <c r="F29" s="43">
        <v>5</v>
      </c>
      <c r="G29" s="46" t="s">
        <v>38</v>
      </c>
      <c r="H29" s="11"/>
      <c r="I29" s="388">
        <v>75</v>
      </c>
      <c r="J29" s="388">
        <v>75</v>
      </c>
      <c r="K29" s="498">
        <v>97.591666666666669</v>
      </c>
      <c r="L29" s="498">
        <v>97.591666666666669</v>
      </c>
      <c r="M29" s="597">
        <v>1563</v>
      </c>
      <c r="N29" s="597">
        <v>1563</v>
      </c>
      <c r="O29" s="598">
        <v>1563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8.600000000000001">
      <c r="A30" s="2"/>
      <c r="B30" s="2"/>
      <c r="C30" s="2"/>
      <c r="D30" s="2"/>
      <c r="E30" s="2"/>
      <c r="F30" s="43">
        <v>6</v>
      </c>
      <c r="G30" s="55" t="s">
        <v>37</v>
      </c>
      <c r="H30" s="37"/>
      <c r="I30" s="392">
        <v>67</v>
      </c>
      <c r="J30" s="392">
        <v>67</v>
      </c>
      <c r="K30" s="510">
        <v>94.606666666666669</v>
      </c>
      <c r="L30" s="510">
        <v>94.606666666666669</v>
      </c>
      <c r="M30" s="599">
        <v>1503</v>
      </c>
      <c r="N30" s="599">
        <v>1503</v>
      </c>
      <c r="O30" s="600">
        <v>1503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8.600000000000001">
      <c r="A31" s="2"/>
      <c r="B31" s="2"/>
      <c r="C31" s="2"/>
      <c r="D31" s="2"/>
      <c r="E31" s="2"/>
      <c r="F31" s="43">
        <v>7</v>
      </c>
      <c r="G31" s="55" t="s">
        <v>40</v>
      </c>
      <c r="H31" s="37"/>
      <c r="I31" s="509">
        <v>60</v>
      </c>
      <c r="J31" s="509">
        <v>60</v>
      </c>
      <c r="K31" s="510">
        <v>91.014814814814812</v>
      </c>
      <c r="L31" s="510">
        <v>91.014814814814812</v>
      </c>
      <c r="M31" s="599">
        <v>1468</v>
      </c>
      <c r="N31" s="599">
        <v>1468</v>
      </c>
      <c r="O31" s="600">
        <v>1468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8.600000000000001">
      <c r="A32" s="2"/>
      <c r="B32" s="2"/>
      <c r="C32" s="2"/>
      <c r="D32" s="2"/>
      <c r="E32" s="2"/>
      <c r="F32" s="43">
        <v>8</v>
      </c>
      <c r="G32" s="46" t="s">
        <v>35</v>
      </c>
      <c r="H32" s="11"/>
      <c r="I32" s="456">
        <v>58</v>
      </c>
      <c r="J32" s="456">
        <v>58</v>
      </c>
      <c r="K32" s="511">
        <v>97.36</v>
      </c>
      <c r="L32" s="511">
        <v>97.36</v>
      </c>
      <c r="M32" s="597">
        <v>1501</v>
      </c>
      <c r="N32" s="597">
        <v>1501</v>
      </c>
      <c r="O32" s="598">
        <v>1501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9.2" thickBot="1">
      <c r="A33" s="2"/>
      <c r="B33" s="2"/>
      <c r="C33" s="2"/>
      <c r="D33" s="2"/>
      <c r="E33" s="2"/>
      <c r="F33" s="43">
        <v>9</v>
      </c>
      <c r="G33" s="50" t="s">
        <v>41</v>
      </c>
      <c r="H33" s="18"/>
      <c r="I33" s="463">
        <v>0</v>
      </c>
      <c r="J33" s="463">
        <v>0</v>
      </c>
      <c r="K33" s="506">
        <v>0</v>
      </c>
      <c r="L33" s="506">
        <v>0</v>
      </c>
      <c r="M33" s="601">
        <v>0</v>
      </c>
      <c r="N33" s="601">
        <v>0</v>
      </c>
      <c r="O33" s="602">
        <v>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.8" customHeight="1" thickBot="1">
      <c r="A34" s="2"/>
      <c r="B34" s="2"/>
      <c r="C34" s="2"/>
      <c r="D34" s="2"/>
      <c r="E34" s="2"/>
      <c r="F34" s="7"/>
      <c r="G34" s="29"/>
      <c r="H34" s="30"/>
      <c r="I34" s="448"/>
      <c r="J34" s="448"/>
      <c r="K34" s="512"/>
      <c r="L34" s="512"/>
      <c r="M34" s="513"/>
      <c r="N34" s="513"/>
      <c r="O34" s="513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9.8" thickTop="1" thickBot="1">
      <c r="A35" s="2"/>
      <c r="B35" s="2"/>
      <c r="C35" s="2"/>
      <c r="D35" s="2"/>
      <c r="E35" s="2"/>
      <c r="F35" s="17"/>
      <c r="G35" s="220" t="s">
        <v>42</v>
      </c>
      <c r="H35" s="34"/>
      <c r="I35" s="479" t="s">
        <v>69</v>
      </c>
      <c r="J35" s="480"/>
      <c r="K35" s="429" t="s">
        <v>70</v>
      </c>
      <c r="L35" s="503"/>
      <c r="M35" s="485" t="s">
        <v>71</v>
      </c>
      <c r="N35" s="486"/>
      <c r="O35" s="487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8.600000000000001">
      <c r="A36" s="2"/>
      <c r="B36" s="2"/>
      <c r="C36" s="2"/>
      <c r="D36" s="2"/>
      <c r="E36" s="2"/>
      <c r="F36" s="43">
        <v>1</v>
      </c>
      <c r="G36" s="52" t="s">
        <v>45</v>
      </c>
      <c r="H36" s="36"/>
      <c r="I36" s="438">
        <v>107</v>
      </c>
      <c r="J36" s="439">
        <v>107</v>
      </c>
      <c r="K36" s="507">
        <v>90.808333333333337</v>
      </c>
      <c r="L36" s="508">
        <v>90.808333333333337</v>
      </c>
      <c r="M36" s="592">
        <v>1415</v>
      </c>
      <c r="N36" s="593">
        <v>1415</v>
      </c>
      <c r="O36" s="594">
        <v>1415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8.600000000000001">
      <c r="A37" s="2"/>
      <c r="B37" s="2"/>
      <c r="C37" s="2"/>
      <c r="D37" s="2"/>
      <c r="E37" s="2"/>
      <c r="F37" s="43">
        <v>2</v>
      </c>
      <c r="G37" s="46" t="s">
        <v>46</v>
      </c>
      <c r="H37" s="11"/>
      <c r="I37" s="388">
        <v>103</v>
      </c>
      <c r="J37" s="388">
        <v>103</v>
      </c>
      <c r="K37" s="498">
        <v>86.058333333333337</v>
      </c>
      <c r="L37" s="498">
        <v>86.058333333333337</v>
      </c>
      <c r="M37" s="523">
        <v>1350</v>
      </c>
      <c r="N37" s="523">
        <v>1350</v>
      </c>
      <c r="O37" s="591">
        <v>1350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8.600000000000001">
      <c r="A38" s="2"/>
      <c r="B38" s="2"/>
      <c r="C38" s="2"/>
      <c r="D38" s="2"/>
      <c r="E38" s="2"/>
      <c r="F38" s="43">
        <v>3</v>
      </c>
      <c r="G38" s="46" t="s">
        <v>44</v>
      </c>
      <c r="H38" s="11"/>
      <c r="I38" s="388">
        <v>96</v>
      </c>
      <c r="J38" s="388">
        <v>96</v>
      </c>
      <c r="K38" s="498">
        <v>86.52</v>
      </c>
      <c r="L38" s="498">
        <v>86.52</v>
      </c>
      <c r="M38" s="523">
        <v>1393</v>
      </c>
      <c r="N38" s="523">
        <v>1393</v>
      </c>
      <c r="O38" s="591">
        <v>1393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8.600000000000001">
      <c r="A39" s="2"/>
      <c r="B39" s="2"/>
      <c r="C39" s="2"/>
      <c r="D39" s="2"/>
      <c r="E39" s="2"/>
      <c r="F39" s="43">
        <v>4</v>
      </c>
      <c r="G39" s="46" t="s">
        <v>43</v>
      </c>
      <c r="H39" s="11"/>
      <c r="I39" s="388">
        <v>79</v>
      </c>
      <c r="J39" s="388">
        <v>79</v>
      </c>
      <c r="K39" s="498">
        <v>84.691666666666663</v>
      </c>
      <c r="L39" s="498">
        <v>84.691666666666663</v>
      </c>
      <c r="M39" s="523">
        <v>1384</v>
      </c>
      <c r="N39" s="523">
        <v>1384</v>
      </c>
      <c r="O39" s="591">
        <v>1384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8.600000000000001">
      <c r="A40" s="2"/>
      <c r="B40" s="2"/>
      <c r="C40" s="2"/>
      <c r="D40" s="2"/>
      <c r="E40" s="2"/>
      <c r="F40" s="43">
        <v>5</v>
      </c>
      <c r="G40" s="46" t="s">
        <v>48</v>
      </c>
      <c r="H40" s="11"/>
      <c r="I40" s="388">
        <v>67</v>
      </c>
      <c r="J40" s="388">
        <v>67</v>
      </c>
      <c r="K40" s="498">
        <v>82.86666666666666</v>
      </c>
      <c r="L40" s="498">
        <v>82.86666666666666</v>
      </c>
      <c r="M40" s="597">
        <v>1331</v>
      </c>
      <c r="N40" s="597">
        <v>1331</v>
      </c>
      <c r="O40" s="598">
        <v>1331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8.600000000000001">
      <c r="A41" s="2"/>
      <c r="B41" s="2"/>
      <c r="C41" s="2"/>
      <c r="D41" s="2"/>
      <c r="E41" s="2"/>
      <c r="F41" s="43">
        <v>6</v>
      </c>
      <c r="G41" s="55" t="s">
        <v>66</v>
      </c>
      <c r="H41" s="37"/>
      <c r="I41" s="392">
        <v>56</v>
      </c>
      <c r="J41" s="392">
        <v>56</v>
      </c>
      <c r="K41" s="510">
        <v>71.144444444444446</v>
      </c>
      <c r="L41" s="510">
        <v>71.144444444444446</v>
      </c>
      <c r="M41" s="599">
        <v>1292</v>
      </c>
      <c r="N41" s="599">
        <v>1292</v>
      </c>
      <c r="O41" s="600">
        <v>1292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8.600000000000001">
      <c r="A42" s="2"/>
      <c r="B42" s="2"/>
      <c r="C42" s="2"/>
      <c r="D42" s="2"/>
      <c r="E42" s="2"/>
      <c r="F42" s="43">
        <v>7</v>
      </c>
      <c r="G42" s="46" t="s">
        <v>76</v>
      </c>
      <c r="H42" s="11"/>
      <c r="I42" s="490">
        <v>54</v>
      </c>
      <c r="J42" s="490">
        <v>54</v>
      </c>
      <c r="K42" s="498">
        <v>80.375</v>
      </c>
      <c r="L42" s="498">
        <v>80.375</v>
      </c>
      <c r="M42" s="597">
        <v>1255</v>
      </c>
      <c r="N42" s="597">
        <v>1255</v>
      </c>
      <c r="O42" s="598">
        <v>1255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8.600000000000001">
      <c r="A43" s="2"/>
      <c r="B43" s="2"/>
      <c r="C43" s="2"/>
      <c r="D43" s="2"/>
      <c r="E43" s="2"/>
      <c r="F43" s="43">
        <v>8</v>
      </c>
      <c r="G43" s="106" t="s">
        <v>49</v>
      </c>
      <c r="H43" s="59"/>
      <c r="I43" s="444">
        <v>10</v>
      </c>
      <c r="J43" s="445">
        <v>10</v>
      </c>
      <c r="K43" s="521">
        <v>82.4</v>
      </c>
      <c r="L43" s="522">
        <v>82.4</v>
      </c>
      <c r="M43" s="603">
        <v>1247</v>
      </c>
      <c r="N43" s="604">
        <v>1247</v>
      </c>
      <c r="O43" s="605">
        <v>1247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9.2" thickBot="1">
      <c r="A44" s="2"/>
      <c r="B44" s="2"/>
      <c r="C44" s="2"/>
      <c r="D44" s="2"/>
      <c r="E44" s="2"/>
      <c r="F44" s="43">
        <v>9</v>
      </c>
      <c r="G44" s="295" t="s">
        <v>50</v>
      </c>
      <c r="H44" s="296"/>
      <c r="I44" s="515">
        <v>0</v>
      </c>
      <c r="J44" s="516">
        <v>0</v>
      </c>
      <c r="K44" s="518">
        <v>0</v>
      </c>
      <c r="L44" s="519">
        <v>0</v>
      </c>
      <c r="M44" s="606">
        <v>0</v>
      </c>
      <c r="N44" s="607">
        <v>0</v>
      </c>
      <c r="O44" s="608">
        <v>0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8.600000000000001">
      <c r="A45" s="2"/>
      <c r="B45" s="2"/>
      <c r="C45" s="2"/>
      <c r="D45" s="2"/>
      <c r="E45" s="2"/>
      <c r="F45" s="43"/>
      <c r="G45" s="287"/>
      <c r="H45" s="287"/>
      <c r="I45" s="517"/>
      <c r="J45" s="517"/>
      <c r="K45" s="502"/>
      <c r="L45" s="502"/>
      <c r="M45" s="520"/>
      <c r="N45" s="520"/>
      <c r="O45" s="520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8.600000000000001">
      <c r="A46" s="2"/>
      <c r="B46" s="2"/>
      <c r="C46" s="2"/>
      <c r="D46" s="2"/>
      <c r="E46" s="2"/>
      <c r="F46" s="21"/>
      <c r="G46" s="29"/>
      <c r="H46" s="30"/>
      <c r="I46" s="514"/>
      <c r="J46" s="514"/>
      <c r="K46" s="502"/>
      <c r="L46" s="502"/>
      <c r="M46" s="520"/>
      <c r="N46" s="520"/>
      <c r="O46" s="520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8.600000000000001">
      <c r="A47" s="2"/>
      <c r="B47" s="2"/>
      <c r="C47" s="2"/>
      <c r="D47" s="2"/>
      <c r="E47" s="2"/>
      <c r="F47" s="21"/>
      <c r="G47" s="30"/>
      <c r="H47" s="30"/>
      <c r="I47" s="42"/>
      <c r="J47" s="42"/>
      <c r="K47" s="42"/>
      <c r="L47" s="13"/>
      <c r="M47" s="43"/>
      <c r="N47" s="13"/>
      <c r="O47" s="13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</sheetData>
  <mergeCells count="129">
    <mergeCell ref="K46:L46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F1:O1"/>
    <mergeCell ref="K13:L13"/>
    <mergeCell ref="M13:O13"/>
    <mergeCell ref="M14:O14"/>
    <mergeCell ref="K14:L14"/>
    <mergeCell ref="I46:J46"/>
    <mergeCell ref="K2:L2"/>
    <mergeCell ref="I44:J44"/>
    <mergeCell ref="I45:J45"/>
    <mergeCell ref="K44:L44"/>
    <mergeCell ref="K45:L45"/>
    <mergeCell ref="M45:O45"/>
    <mergeCell ref="I42:J42"/>
    <mergeCell ref="I43:J43"/>
    <mergeCell ref="K42:L42"/>
    <mergeCell ref="K43:L43"/>
    <mergeCell ref="I40:J40"/>
    <mergeCell ref="M46:O46"/>
    <mergeCell ref="I41:J41"/>
    <mergeCell ref="K40:L40"/>
    <mergeCell ref="K41:L41"/>
    <mergeCell ref="I38:J38"/>
    <mergeCell ref="I39:J39"/>
    <mergeCell ref="K38:L38"/>
    <mergeCell ref="K39:L39"/>
    <mergeCell ref="I36:J36"/>
    <mergeCell ref="I37:J37"/>
    <mergeCell ref="K36:L36"/>
    <mergeCell ref="K37:L37"/>
    <mergeCell ref="I33:J33"/>
    <mergeCell ref="I35:J35"/>
    <mergeCell ref="K33:L33"/>
    <mergeCell ref="M33:O33"/>
    <mergeCell ref="K35:L35"/>
    <mergeCell ref="M35:O35"/>
    <mergeCell ref="I34:J34"/>
    <mergeCell ref="K34:L34"/>
    <mergeCell ref="M34:O34"/>
    <mergeCell ref="I31:J31"/>
    <mergeCell ref="I32:J32"/>
    <mergeCell ref="K31:L31"/>
    <mergeCell ref="K32:L32"/>
    <mergeCell ref="M31:O31"/>
    <mergeCell ref="M32:O32"/>
    <mergeCell ref="I29:J29"/>
    <mergeCell ref="I30:J30"/>
    <mergeCell ref="K29:L29"/>
    <mergeCell ref="K30:L30"/>
    <mergeCell ref="M29:O29"/>
    <mergeCell ref="M30:O30"/>
    <mergeCell ref="I27:J27"/>
    <mergeCell ref="I28:J28"/>
    <mergeCell ref="K27:L27"/>
    <mergeCell ref="K28:L28"/>
    <mergeCell ref="M27:O27"/>
    <mergeCell ref="M28:O28"/>
    <mergeCell ref="I25:J25"/>
    <mergeCell ref="I26:J26"/>
    <mergeCell ref="K25:L25"/>
    <mergeCell ref="K26:L26"/>
    <mergeCell ref="M25:O25"/>
    <mergeCell ref="M26:O26"/>
    <mergeCell ref="I22:J22"/>
    <mergeCell ref="I24:J24"/>
    <mergeCell ref="M22:O22"/>
    <mergeCell ref="K22:L22"/>
    <mergeCell ref="K24:L24"/>
    <mergeCell ref="M24:O24"/>
    <mergeCell ref="I20:J20"/>
    <mergeCell ref="M20:O20"/>
    <mergeCell ref="K20:L20"/>
    <mergeCell ref="I18:J18"/>
    <mergeCell ref="I19:J19"/>
    <mergeCell ref="M18:O18"/>
    <mergeCell ref="M19:O19"/>
    <mergeCell ref="K18:L18"/>
    <mergeCell ref="K19:L19"/>
    <mergeCell ref="I16:J16"/>
    <mergeCell ref="I17:J17"/>
    <mergeCell ref="M16:O16"/>
    <mergeCell ref="M17:O17"/>
    <mergeCell ref="K16:L16"/>
    <mergeCell ref="K17:L17"/>
    <mergeCell ref="I14:J14"/>
    <mergeCell ref="I15:J15"/>
    <mergeCell ref="M15:O15"/>
    <mergeCell ref="K15:L15"/>
    <mergeCell ref="G12:H12"/>
    <mergeCell ref="M12:N12"/>
    <mergeCell ref="I13:J13"/>
    <mergeCell ref="I10:J10"/>
    <mergeCell ref="K10:L10"/>
    <mergeCell ref="I11:J11"/>
    <mergeCell ref="K11:L11"/>
    <mergeCell ref="M10:O10"/>
    <mergeCell ref="M11:O11"/>
    <mergeCell ref="I8:J8"/>
    <mergeCell ref="K8:L8"/>
    <mergeCell ref="I9:J9"/>
    <mergeCell ref="K9:L9"/>
    <mergeCell ref="M8:O8"/>
    <mergeCell ref="M9:O9"/>
    <mergeCell ref="I7:J7"/>
    <mergeCell ref="K7:L7"/>
    <mergeCell ref="M6:O6"/>
    <mergeCell ref="M7:O7"/>
    <mergeCell ref="I4:J4"/>
    <mergeCell ref="K4:L4"/>
    <mergeCell ref="I5:J5"/>
    <mergeCell ref="K5:L5"/>
    <mergeCell ref="M4:O4"/>
    <mergeCell ref="M5:O5"/>
    <mergeCell ref="I2:J2"/>
    <mergeCell ref="I3:J3"/>
    <mergeCell ref="K3:L3"/>
    <mergeCell ref="M3:O3"/>
    <mergeCell ref="M2:O2"/>
    <mergeCell ref="I6:J6"/>
    <mergeCell ref="K6:L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FFA8-9AEC-427E-A53C-CD88D0B11405}">
  <dimension ref="A1:AC93"/>
  <sheetViews>
    <sheetView workbookViewId="0">
      <selection activeCell="O16" sqref="O16"/>
    </sheetView>
  </sheetViews>
  <sheetFormatPr defaultRowHeight="14.4"/>
  <cols>
    <col min="1" max="1" width="4.109375" customWidth="1"/>
    <col min="3" max="3" width="21.88671875" customWidth="1"/>
    <col min="5" max="5" width="10.6640625" bestFit="1" customWidth="1"/>
    <col min="9" max="9" width="9.6640625" bestFit="1" customWidth="1"/>
    <col min="10" max="10" width="9.5546875" bestFit="1" customWidth="1"/>
    <col min="13" max="13" width="9.109375" bestFit="1" customWidth="1"/>
    <col min="19" max="19" width="9.88671875" customWidth="1"/>
    <col min="21" max="21" width="15.33203125" customWidth="1"/>
  </cols>
  <sheetData>
    <row r="1" spans="1:2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1.6" thickBot="1">
      <c r="A4" s="107"/>
      <c r="B4" s="107"/>
      <c r="C4" s="107"/>
      <c r="D4" s="529" t="s">
        <v>1</v>
      </c>
      <c r="E4" s="529"/>
      <c r="F4" s="107"/>
      <c r="G4" s="107"/>
      <c r="H4" s="107"/>
      <c r="I4" s="107"/>
      <c r="J4" s="108"/>
      <c r="K4" s="109"/>
      <c r="L4" s="110"/>
      <c r="M4" s="109"/>
      <c r="N4" s="109"/>
      <c r="O4" s="107"/>
      <c r="P4" s="107"/>
      <c r="Q4" s="107"/>
      <c r="R4" s="530" t="s">
        <v>12</v>
      </c>
      <c r="S4" s="531"/>
      <c r="T4" s="532"/>
      <c r="U4" s="111" t="s">
        <v>13</v>
      </c>
      <c r="V4" s="112"/>
      <c r="W4" s="112"/>
      <c r="X4" s="113"/>
      <c r="Y4" s="2"/>
      <c r="Z4" s="2"/>
      <c r="AA4" s="2"/>
      <c r="AB4" s="2"/>
      <c r="AC4" s="2"/>
    </row>
    <row r="5" spans="1:29" ht="19.8" thickTop="1" thickBot="1">
      <c r="A5" s="114"/>
      <c r="B5" s="227" t="s">
        <v>0</v>
      </c>
      <c r="C5" s="228"/>
      <c r="D5" s="115">
        <v>44447</v>
      </c>
      <c r="E5" s="115">
        <v>44461</v>
      </c>
      <c r="F5" s="115">
        <v>44477</v>
      </c>
      <c r="G5" s="115">
        <v>44489</v>
      </c>
      <c r="H5" s="115">
        <v>44503</v>
      </c>
      <c r="I5" s="115">
        <v>44517</v>
      </c>
      <c r="J5" s="284">
        <v>44541</v>
      </c>
      <c r="K5" s="340">
        <v>44594</v>
      </c>
      <c r="L5" s="340">
        <v>44601</v>
      </c>
      <c r="M5" s="340">
        <v>44615</v>
      </c>
      <c r="N5" s="116"/>
      <c r="O5" s="115"/>
      <c r="P5" s="115"/>
      <c r="Q5" s="115"/>
      <c r="R5" s="117"/>
      <c r="S5" s="341"/>
      <c r="T5" s="341"/>
      <c r="U5" s="342"/>
      <c r="V5" s="10"/>
      <c r="W5" s="118"/>
      <c r="X5" s="14"/>
      <c r="Y5" s="119"/>
      <c r="Z5" s="2"/>
      <c r="AA5" s="2"/>
      <c r="AB5" s="2"/>
      <c r="AC5" s="2"/>
    </row>
    <row r="6" spans="1:29" ht="18.600000000000001">
      <c r="A6" s="169">
        <v>1</v>
      </c>
      <c r="B6" s="306" t="s">
        <v>73</v>
      </c>
      <c r="C6" s="348"/>
      <c r="D6" s="351">
        <v>0</v>
      </c>
      <c r="E6" s="352">
        <v>0</v>
      </c>
      <c r="F6" s="352">
        <v>0</v>
      </c>
      <c r="G6" s="352">
        <v>1976</v>
      </c>
      <c r="H6" s="352">
        <v>0</v>
      </c>
      <c r="I6" s="352">
        <v>1897</v>
      </c>
      <c r="J6" s="352">
        <v>0</v>
      </c>
      <c r="K6" s="352">
        <v>1985</v>
      </c>
      <c r="L6" s="352">
        <v>0</v>
      </c>
      <c r="M6" s="352">
        <v>1942</v>
      </c>
      <c r="N6" s="352"/>
      <c r="O6" s="352"/>
      <c r="P6" s="352"/>
      <c r="Q6" s="352"/>
      <c r="R6" s="352"/>
      <c r="S6" s="353">
        <f t="shared" ref="S6:S14" si="0">SUM(D6:R6)</f>
        <v>7800</v>
      </c>
      <c r="T6" s="354"/>
      <c r="U6" s="145">
        <f>SUM(D6:R6)/60</f>
        <v>130</v>
      </c>
      <c r="V6" s="125"/>
      <c r="W6" s="126"/>
      <c r="X6" s="125"/>
      <c r="Y6" s="126"/>
      <c r="Z6" s="2"/>
      <c r="AA6" s="2"/>
      <c r="AB6" s="2"/>
      <c r="AC6" s="2"/>
    </row>
    <row r="7" spans="1:29" ht="18.600000000000001">
      <c r="A7" s="169">
        <v>2</v>
      </c>
      <c r="B7" s="105" t="s">
        <v>72</v>
      </c>
      <c r="C7" s="349"/>
      <c r="D7" s="226">
        <v>0</v>
      </c>
      <c r="E7" s="121">
        <v>0</v>
      </c>
      <c r="F7" s="121">
        <v>0</v>
      </c>
      <c r="G7" s="121">
        <v>1835</v>
      </c>
      <c r="H7" s="121">
        <v>0</v>
      </c>
      <c r="I7" s="121">
        <v>1782</v>
      </c>
      <c r="J7" s="122">
        <v>0</v>
      </c>
      <c r="K7" s="122">
        <v>1949</v>
      </c>
      <c r="L7" s="122">
        <v>0</v>
      </c>
      <c r="M7" s="122">
        <v>1873</v>
      </c>
      <c r="N7" s="123"/>
      <c r="O7" s="124"/>
      <c r="P7" s="124"/>
      <c r="Q7" s="124"/>
      <c r="R7" s="124"/>
      <c r="S7" s="132">
        <f t="shared" si="0"/>
        <v>7439</v>
      </c>
      <c r="T7" s="167"/>
      <c r="U7" s="148">
        <f>SUM(D7:R7)/60</f>
        <v>123.98333333333333</v>
      </c>
      <c r="V7" s="125"/>
      <c r="W7" s="126"/>
      <c r="X7" s="125"/>
      <c r="Y7" s="126"/>
      <c r="Z7" s="2"/>
      <c r="AA7" s="2"/>
      <c r="AB7" s="2"/>
      <c r="AC7" s="2"/>
    </row>
    <row r="8" spans="1:29" ht="18.600000000000001">
      <c r="A8" s="169">
        <v>3</v>
      </c>
      <c r="B8" s="105" t="s">
        <v>11</v>
      </c>
      <c r="C8" s="229"/>
      <c r="D8" s="226">
        <v>1855</v>
      </c>
      <c r="E8" s="121">
        <v>1832</v>
      </c>
      <c r="F8" s="121">
        <v>1868</v>
      </c>
      <c r="G8" s="121">
        <v>1804</v>
      </c>
      <c r="H8" s="121">
        <v>1773</v>
      </c>
      <c r="I8" s="121">
        <v>1886</v>
      </c>
      <c r="J8" s="122">
        <v>1833</v>
      </c>
      <c r="K8" s="122">
        <v>1879</v>
      </c>
      <c r="L8" s="122">
        <v>1865</v>
      </c>
      <c r="M8" s="122">
        <v>1861</v>
      </c>
      <c r="N8" s="123"/>
      <c r="O8" s="124"/>
      <c r="P8" s="124"/>
      <c r="Q8" s="124"/>
      <c r="R8" s="124"/>
      <c r="S8" s="132">
        <f t="shared" si="0"/>
        <v>18456</v>
      </c>
      <c r="T8" s="167"/>
      <c r="U8" s="148">
        <f>SUM(D8:R8)/150</f>
        <v>123.04</v>
      </c>
      <c r="V8" s="125"/>
      <c r="W8" s="126"/>
      <c r="X8" s="125"/>
      <c r="Y8" s="126"/>
      <c r="Z8" s="2"/>
      <c r="AA8" s="2"/>
      <c r="AB8" s="2"/>
      <c r="AC8" s="2"/>
    </row>
    <row r="9" spans="1:29" ht="18.600000000000001">
      <c r="A9" s="169">
        <v>4</v>
      </c>
      <c r="B9" s="105" t="s">
        <v>22</v>
      </c>
      <c r="C9" s="229"/>
      <c r="D9" s="226">
        <v>1724</v>
      </c>
      <c r="E9" s="121">
        <v>1761</v>
      </c>
      <c r="F9" s="121">
        <v>1700</v>
      </c>
      <c r="G9" s="121">
        <v>1887</v>
      </c>
      <c r="H9" s="121">
        <v>1708</v>
      </c>
      <c r="I9" s="121">
        <v>1752</v>
      </c>
      <c r="J9" s="122">
        <v>1751</v>
      </c>
      <c r="K9" s="122">
        <v>1818</v>
      </c>
      <c r="L9" s="122">
        <v>1774</v>
      </c>
      <c r="M9" s="122">
        <v>1654</v>
      </c>
      <c r="N9" s="123"/>
      <c r="O9" s="124"/>
      <c r="P9" s="124"/>
      <c r="Q9" s="124"/>
      <c r="R9" s="124"/>
      <c r="S9" s="132">
        <f t="shared" si="0"/>
        <v>17529</v>
      </c>
      <c r="T9" s="167"/>
      <c r="U9" s="148">
        <f>SUM(D9:R9)/150</f>
        <v>116.86</v>
      </c>
      <c r="V9" s="125"/>
      <c r="W9" s="125"/>
      <c r="X9" s="125"/>
      <c r="Y9" s="126"/>
      <c r="Z9" s="2"/>
      <c r="AA9" s="2"/>
      <c r="AB9" s="2"/>
      <c r="AC9" s="2"/>
    </row>
    <row r="10" spans="1:29" ht="18.600000000000001">
      <c r="A10" s="169">
        <v>5</v>
      </c>
      <c r="B10" s="105" t="s">
        <v>25</v>
      </c>
      <c r="C10" s="229"/>
      <c r="D10" s="226">
        <v>0</v>
      </c>
      <c r="E10" s="121">
        <v>1724</v>
      </c>
      <c r="F10" s="121">
        <v>1773</v>
      </c>
      <c r="G10" s="121">
        <v>0</v>
      </c>
      <c r="H10" s="121">
        <v>1695</v>
      </c>
      <c r="I10" s="121">
        <v>1646</v>
      </c>
      <c r="J10" s="122">
        <v>1661</v>
      </c>
      <c r="K10" s="122">
        <v>0</v>
      </c>
      <c r="L10" s="122">
        <v>1782</v>
      </c>
      <c r="M10" s="122">
        <v>1791</v>
      </c>
      <c r="N10" s="123"/>
      <c r="O10" s="124"/>
      <c r="P10" s="124"/>
      <c r="Q10" s="124"/>
      <c r="R10" s="124"/>
      <c r="S10" s="132">
        <f t="shared" si="0"/>
        <v>12072</v>
      </c>
      <c r="T10" s="167"/>
      <c r="U10" s="148">
        <f>SUM(D10:R10)/105</f>
        <v>114.97142857142858</v>
      </c>
      <c r="V10" s="125"/>
      <c r="W10" s="125"/>
      <c r="X10" s="125"/>
      <c r="Y10" s="126"/>
      <c r="Z10" s="2"/>
      <c r="AA10" s="2"/>
      <c r="AB10" s="2"/>
      <c r="AC10" s="2"/>
    </row>
    <row r="11" spans="1:29" ht="18.600000000000001">
      <c r="A11" s="169">
        <v>6</v>
      </c>
      <c r="B11" s="105" t="s">
        <v>4</v>
      </c>
      <c r="C11" s="229"/>
      <c r="D11" s="226">
        <v>1714</v>
      </c>
      <c r="E11" s="121">
        <v>1673</v>
      </c>
      <c r="F11" s="121">
        <v>0</v>
      </c>
      <c r="G11" s="121">
        <v>1659</v>
      </c>
      <c r="H11" s="121">
        <v>1756</v>
      </c>
      <c r="I11" s="121">
        <v>1653</v>
      </c>
      <c r="J11" s="122">
        <v>1710</v>
      </c>
      <c r="K11" s="122">
        <v>1677</v>
      </c>
      <c r="L11" s="122">
        <v>1743</v>
      </c>
      <c r="M11" s="122">
        <v>1679</v>
      </c>
      <c r="N11" s="123"/>
      <c r="O11" s="124"/>
      <c r="P11" s="124"/>
      <c r="Q11" s="124"/>
      <c r="R11" s="124"/>
      <c r="S11" s="132">
        <f t="shared" si="0"/>
        <v>15264</v>
      </c>
      <c r="T11" s="167"/>
      <c r="U11" s="148">
        <f>SUM(D11:R11)/135</f>
        <v>113.06666666666666</v>
      </c>
      <c r="V11" s="125"/>
      <c r="W11" s="125"/>
      <c r="X11" s="125"/>
      <c r="Y11" s="126"/>
      <c r="Z11" s="2"/>
      <c r="AA11" s="2"/>
      <c r="AB11" s="2"/>
      <c r="AC11" s="2"/>
    </row>
    <row r="12" spans="1:29" ht="18.600000000000001">
      <c r="A12" s="169">
        <v>7</v>
      </c>
      <c r="B12" s="105" t="s">
        <v>23</v>
      </c>
      <c r="C12" s="229"/>
      <c r="D12" s="226">
        <v>1578</v>
      </c>
      <c r="E12" s="121">
        <v>0</v>
      </c>
      <c r="F12" s="121">
        <v>1651</v>
      </c>
      <c r="G12" s="121">
        <v>0</v>
      </c>
      <c r="H12" s="121">
        <v>1681</v>
      </c>
      <c r="I12" s="121">
        <v>1690</v>
      </c>
      <c r="J12" s="122">
        <v>1730</v>
      </c>
      <c r="K12" s="122">
        <v>1698</v>
      </c>
      <c r="L12" s="122">
        <v>1660</v>
      </c>
      <c r="M12" s="122">
        <v>1627</v>
      </c>
      <c r="N12" s="123"/>
      <c r="O12" s="124"/>
      <c r="P12" s="124"/>
      <c r="Q12" s="124"/>
      <c r="R12" s="124"/>
      <c r="S12" s="132">
        <f t="shared" si="0"/>
        <v>13315</v>
      </c>
      <c r="T12" s="167"/>
      <c r="U12" s="148">
        <f>SUM(D12:R12)/120</f>
        <v>110.95833333333333</v>
      </c>
      <c r="V12" s="125"/>
      <c r="W12" s="125"/>
      <c r="X12" s="125"/>
      <c r="Y12" s="126"/>
      <c r="Z12" s="2"/>
      <c r="AA12" s="2"/>
      <c r="AB12" s="2"/>
      <c r="AC12" s="2"/>
    </row>
    <row r="13" spans="1:29" ht="18.600000000000001">
      <c r="A13" s="169">
        <v>8</v>
      </c>
      <c r="B13" s="105" t="s">
        <v>24</v>
      </c>
      <c r="C13" s="229"/>
      <c r="D13" s="226">
        <v>1594</v>
      </c>
      <c r="E13" s="121">
        <v>1732</v>
      </c>
      <c r="F13" s="121">
        <v>1692</v>
      </c>
      <c r="G13" s="121">
        <v>1695</v>
      </c>
      <c r="H13" s="121">
        <v>1615</v>
      </c>
      <c r="I13" s="121">
        <v>1720</v>
      </c>
      <c r="J13" s="122">
        <v>1626</v>
      </c>
      <c r="K13" s="122">
        <v>1629</v>
      </c>
      <c r="L13" s="122">
        <v>1606</v>
      </c>
      <c r="M13" s="122">
        <v>0</v>
      </c>
      <c r="N13" s="123"/>
      <c r="O13" s="124"/>
      <c r="P13" s="124"/>
      <c r="Q13" s="124"/>
      <c r="R13" s="177"/>
      <c r="S13" s="267">
        <f t="shared" si="0"/>
        <v>14909</v>
      </c>
      <c r="T13" s="167"/>
      <c r="U13" s="148">
        <f>SUM(D13:R13)/135</f>
        <v>110.43703703703704</v>
      </c>
      <c r="V13" s="125"/>
      <c r="W13" s="125"/>
      <c r="X13" s="125"/>
      <c r="Y13" s="126"/>
      <c r="Z13" s="2"/>
      <c r="AA13" s="2"/>
      <c r="AB13" s="2"/>
      <c r="AC13" s="2"/>
    </row>
    <row r="14" spans="1:29" ht="19.2" thickBot="1">
      <c r="A14" s="169">
        <v>9</v>
      </c>
      <c r="B14" s="295" t="s">
        <v>3</v>
      </c>
      <c r="C14" s="350"/>
      <c r="D14" s="347">
        <v>1662</v>
      </c>
      <c r="E14" s="258">
        <v>1618</v>
      </c>
      <c r="F14" s="258">
        <v>1503</v>
      </c>
      <c r="G14" s="258">
        <v>1535</v>
      </c>
      <c r="H14" s="258">
        <v>0</v>
      </c>
      <c r="I14" s="258">
        <v>0</v>
      </c>
      <c r="J14" s="259">
        <v>0</v>
      </c>
      <c r="K14" s="259">
        <v>0</v>
      </c>
      <c r="L14" s="259">
        <v>0</v>
      </c>
      <c r="M14" s="259">
        <v>0</v>
      </c>
      <c r="N14" s="260"/>
      <c r="O14" s="261"/>
      <c r="P14" s="261"/>
      <c r="Q14" s="261"/>
      <c r="R14" s="262"/>
      <c r="S14" s="269">
        <f t="shared" si="0"/>
        <v>6318</v>
      </c>
      <c r="T14" s="283"/>
      <c r="U14" s="266">
        <f>SUM(D14:R14)/60</f>
        <v>105.3</v>
      </c>
      <c r="V14" s="125"/>
      <c r="W14" s="126"/>
      <c r="X14" s="125"/>
      <c r="Y14" s="126"/>
      <c r="Z14" s="2"/>
      <c r="AA14" s="2"/>
      <c r="AB14" s="2"/>
      <c r="AC14" s="2"/>
    </row>
    <row r="15" spans="1:29" ht="1.5" customHeight="1">
      <c r="A15" s="169"/>
      <c r="B15" s="30"/>
      <c r="C15" s="30"/>
      <c r="D15" s="134"/>
      <c r="E15" s="134"/>
      <c r="F15" s="134"/>
      <c r="G15" s="134"/>
      <c r="H15" s="134"/>
      <c r="I15" s="134"/>
      <c r="J15" s="135"/>
      <c r="K15" s="135"/>
      <c r="L15" s="135"/>
      <c r="M15" s="135"/>
      <c r="N15" s="136"/>
      <c r="O15" s="137"/>
      <c r="P15" s="137"/>
      <c r="Q15" s="137"/>
      <c r="R15" s="137"/>
      <c r="S15" s="138"/>
      <c r="T15" s="137"/>
      <c r="U15" s="133"/>
      <c r="V15" s="125"/>
      <c r="W15" s="126"/>
      <c r="X15" s="125"/>
      <c r="Y15" s="126"/>
      <c r="Z15" s="2"/>
      <c r="AA15" s="2"/>
      <c r="AB15" s="2"/>
      <c r="AC15" s="2"/>
    </row>
    <row r="16" spans="1:29" ht="19.5" customHeight="1" thickBot="1">
      <c r="A16" s="170"/>
      <c r="B16" s="2"/>
      <c r="C16" s="2"/>
      <c r="D16" s="525" t="s">
        <v>1</v>
      </c>
      <c r="E16" s="52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39"/>
      <c r="W16" s="2"/>
      <c r="X16" s="2"/>
      <c r="Y16" s="2"/>
      <c r="Z16" s="2"/>
      <c r="AA16" s="2"/>
      <c r="AB16" s="2"/>
      <c r="AC16" s="2"/>
    </row>
    <row r="17" spans="1:29" ht="22.8" thickTop="1" thickBot="1">
      <c r="A17" s="169"/>
      <c r="B17" s="140" t="s">
        <v>6</v>
      </c>
      <c r="C17" s="355"/>
      <c r="D17" s="141">
        <v>44447</v>
      </c>
      <c r="E17" s="141">
        <v>44461</v>
      </c>
      <c r="F17" s="115">
        <v>44477</v>
      </c>
      <c r="G17" s="115">
        <v>44489</v>
      </c>
      <c r="H17" s="115">
        <v>44503</v>
      </c>
      <c r="I17" s="115">
        <v>44517</v>
      </c>
      <c r="J17" s="284">
        <v>44541</v>
      </c>
      <c r="K17" s="340">
        <v>44594</v>
      </c>
      <c r="L17" s="340">
        <v>44601</v>
      </c>
      <c r="M17" s="340">
        <v>44615</v>
      </c>
      <c r="N17" s="142"/>
      <c r="O17" s="143"/>
      <c r="P17" s="143"/>
      <c r="Q17" s="144"/>
      <c r="R17" s="526" t="s">
        <v>12</v>
      </c>
      <c r="S17" s="527"/>
      <c r="T17" s="528"/>
      <c r="U17" s="151" t="s">
        <v>13</v>
      </c>
      <c r="V17" s="125"/>
      <c r="W17" s="2"/>
      <c r="X17" s="2"/>
      <c r="Y17" s="2"/>
      <c r="Z17" s="2"/>
      <c r="AA17" s="2"/>
      <c r="AB17" s="2"/>
      <c r="AC17" s="2"/>
    </row>
    <row r="18" spans="1:29" ht="18.600000000000001">
      <c r="A18" s="169">
        <v>1</v>
      </c>
      <c r="B18" s="164" t="s">
        <v>26</v>
      </c>
      <c r="C18" s="36"/>
      <c r="D18" s="173">
        <v>1668</v>
      </c>
      <c r="E18" s="154">
        <v>1648</v>
      </c>
      <c r="F18" s="154">
        <v>1652</v>
      </c>
      <c r="G18" s="154">
        <v>0</v>
      </c>
      <c r="H18" s="154">
        <v>0</v>
      </c>
      <c r="I18" s="154">
        <v>1604</v>
      </c>
      <c r="J18" s="153">
        <v>1689</v>
      </c>
      <c r="K18" s="153">
        <v>0</v>
      </c>
      <c r="L18" s="153">
        <v>0</v>
      </c>
      <c r="M18" s="153">
        <v>1589</v>
      </c>
      <c r="N18" s="155"/>
      <c r="O18" s="156"/>
      <c r="P18" s="156"/>
      <c r="Q18" s="156"/>
      <c r="R18" s="156"/>
      <c r="S18" s="165">
        <f>SUM(D18:R18)</f>
        <v>9850</v>
      </c>
      <c r="T18" s="166"/>
      <c r="U18" s="145">
        <f>SUM(D18:R18)/90</f>
        <v>109.44444444444444</v>
      </c>
      <c r="V18" s="146"/>
      <c r="W18" s="147"/>
      <c r="X18" s="147"/>
      <c r="Y18" s="147"/>
      <c r="Z18" s="2"/>
      <c r="AA18" s="2"/>
      <c r="AB18" s="2"/>
      <c r="AC18" s="2"/>
    </row>
    <row r="19" spans="1:29" ht="18.600000000000001">
      <c r="A19" s="169">
        <v>2</v>
      </c>
      <c r="B19" s="105" t="s">
        <v>29</v>
      </c>
      <c r="C19" s="30"/>
      <c r="D19" s="120">
        <v>1617</v>
      </c>
      <c r="E19" s="121">
        <v>1521</v>
      </c>
      <c r="F19" s="121">
        <v>1532</v>
      </c>
      <c r="G19" s="121">
        <v>1577</v>
      </c>
      <c r="H19" s="121">
        <v>1560</v>
      </c>
      <c r="I19" s="121">
        <v>1574</v>
      </c>
      <c r="J19" s="122">
        <v>1655</v>
      </c>
      <c r="K19" s="122">
        <v>1626</v>
      </c>
      <c r="L19" s="122">
        <v>1552</v>
      </c>
      <c r="M19" s="122">
        <v>1584</v>
      </c>
      <c r="N19" s="123"/>
      <c r="O19" s="124"/>
      <c r="P19" s="124"/>
      <c r="Q19" s="124"/>
      <c r="R19" s="124"/>
      <c r="S19" s="132">
        <f>SUM(D19:R19)</f>
        <v>15798</v>
      </c>
      <c r="T19" s="167"/>
      <c r="U19" s="148">
        <f>SUM(D19:R19)/150</f>
        <v>105.32</v>
      </c>
      <c r="V19" s="146"/>
      <c r="W19" s="2"/>
      <c r="X19" s="2"/>
      <c r="Y19" s="2"/>
      <c r="Z19" s="2"/>
      <c r="AA19" s="2"/>
      <c r="AB19" s="2"/>
      <c r="AC19" s="2"/>
    </row>
    <row r="20" spans="1:29" ht="18.600000000000001">
      <c r="A20" s="169">
        <v>3</v>
      </c>
      <c r="B20" s="105" t="s">
        <v>28</v>
      </c>
      <c r="C20" s="30"/>
      <c r="D20" s="120">
        <v>1618</v>
      </c>
      <c r="E20" s="121">
        <v>1599</v>
      </c>
      <c r="F20" s="121">
        <v>0</v>
      </c>
      <c r="G20" s="121">
        <v>1546</v>
      </c>
      <c r="H20" s="121">
        <v>1528</v>
      </c>
      <c r="I20" s="121">
        <v>1585</v>
      </c>
      <c r="J20" s="122">
        <v>1483</v>
      </c>
      <c r="K20" s="122">
        <v>1513</v>
      </c>
      <c r="L20" s="122">
        <v>1493</v>
      </c>
      <c r="M20" s="122">
        <v>1601</v>
      </c>
      <c r="N20" s="123"/>
      <c r="O20" s="124"/>
      <c r="P20" s="124"/>
      <c r="Q20" s="124"/>
      <c r="R20" s="124"/>
      <c r="S20" s="132">
        <f>SUM(D20:R20)</f>
        <v>13966</v>
      </c>
      <c r="T20" s="167"/>
      <c r="U20" s="148">
        <f>SUM(D20:R20)/135</f>
        <v>103.45185185185186</v>
      </c>
      <c r="V20" s="146"/>
      <c r="W20" s="2"/>
      <c r="X20" s="2"/>
      <c r="Y20" s="2"/>
      <c r="Z20" s="2"/>
      <c r="AA20" s="2"/>
      <c r="AB20" s="2"/>
      <c r="AC20" s="2"/>
    </row>
    <row r="21" spans="1:29" ht="18.600000000000001">
      <c r="A21" s="169">
        <v>4</v>
      </c>
      <c r="B21" s="105" t="s">
        <v>32</v>
      </c>
      <c r="C21" s="30"/>
      <c r="D21" s="120">
        <v>1502</v>
      </c>
      <c r="E21" s="121">
        <v>1575</v>
      </c>
      <c r="F21" s="121">
        <v>1610</v>
      </c>
      <c r="G21" s="121">
        <v>1458</v>
      </c>
      <c r="H21" s="121">
        <v>1640</v>
      </c>
      <c r="I21" s="121">
        <v>1446</v>
      </c>
      <c r="J21" s="122">
        <v>1613</v>
      </c>
      <c r="K21" s="122">
        <v>1555</v>
      </c>
      <c r="L21" s="122">
        <v>1556</v>
      </c>
      <c r="M21" s="122">
        <v>1487</v>
      </c>
      <c r="N21" s="123"/>
      <c r="O21" s="124"/>
      <c r="P21" s="124"/>
      <c r="Q21" s="124"/>
      <c r="R21" s="124"/>
      <c r="S21" s="132">
        <f>SUM(D21:R21)</f>
        <v>15442</v>
      </c>
      <c r="T21" s="167"/>
      <c r="U21" s="148">
        <f>SUM(D21:R21)/150</f>
        <v>102.94666666666667</v>
      </c>
      <c r="V21" s="146"/>
      <c r="W21" s="2"/>
      <c r="X21" s="2"/>
      <c r="Y21" s="2"/>
      <c r="Z21" s="2"/>
      <c r="AA21" s="2"/>
      <c r="AB21" s="2"/>
      <c r="AC21" s="2"/>
    </row>
    <row r="22" spans="1:29" ht="18.600000000000001">
      <c r="A22" s="169">
        <v>5</v>
      </c>
      <c r="B22" s="105" t="s">
        <v>30</v>
      </c>
      <c r="C22" s="30"/>
      <c r="D22" s="120">
        <v>1476</v>
      </c>
      <c r="E22" s="121">
        <v>1483</v>
      </c>
      <c r="F22" s="121">
        <v>1508</v>
      </c>
      <c r="G22" s="121">
        <v>1602</v>
      </c>
      <c r="H22" s="121">
        <v>1474</v>
      </c>
      <c r="I22" s="121">
        <v>1567</v>
      </c>
      <c r="J22" s="122">
        <v>1552</v>
      </c>
      <c r="K22" s="122">
        <v>1506</v>
      </c>
      <c r="L22" s="122">
        <v>1501</v>
      </c>
      <c r="M22" s="122">
        <v>1612</v>
      </c>
      <c r="N22" s="123"/>
      <c r="O22" s="124"/>
      <c r="P22" s="124"/>
      <c r="Q22" s="124"/>
      <c r="R22" s="124"/>
      <c r="S22" s="132">
        <f>SUM(D22:R22)</f>
        <v>15281</v>
      </c>
      <c r="T22" s="167"/>
      <c r="U22" s="148">
        <f>SUM(D22:R22)/150</f>
        <v>101.87333333333333</v>
      </c>
      <c r="V22" s="146"/>
      <c r="W22" s="2"/>
      <c r="X22" s="2"/>
      <c r="Y22" s="2"/>
      <c r="Z22" s="2"/>
      <c r="AA22" s="2"/>
      <c r="AB22" s="2"/>
      <c r="AC22" s="2"/>
    </row>
    <row r="23" spans="1:29" ht="18.600000000000001">
      <c r="A23" s="169">
        <v>6</v>
      </c>
      <c r="B23" s="105" t="s">
        <v>27</v>
      </c>
      <c r="C23" s="30"/>
      <c r="D23" s="120">
        <v>1523</v>
      </c>
      <c r="E23" s="121">
        <v>1529</v>
      </c>
      <c r="F23" s="121">
        <v>1440</v>
      </c>
      <c r="G23" s="121">
        <v>1523</v>
      </c>
      <c r="H23" s="121">
        <v>0</v>
      </c>
      <c r="I23" s="121">
        <v>0</v>
      </c>
      <c r="J23" s="122">
        <v>0</v>
      </c>
      <c r="K23" s="122">
        <v>0</v>
      </c>
      <c r="L23" s="122">
        <v>0</v>
      </c>
      <c r="M23" s="122">
        <v>0</v>
      </c>
      <c r="N23" s="123"/>
      <c r="O23" s="124"/>
      <c r="P23" s="124"/>
      <c r="Q23" s="124"/>
      <c r="R23" s="124"/>
      <c r="S23" s="132">
        <f>SUM(D23:R23)</f>
        <v>6015</v>
      </c>
      <c r="T23" s="167"/>
      <c r="U23" s="148">
        <f>SUM(D23:R23)/60</f>
        <v>100.25</v>
      </c>
      <c r="V23" s="146"/>
      <c r="W23" s="2"/>
      <c r="X23" s="2"/>
      <c r="Y23" s="2"/>
      <c r="Z23" s="2"/>
      <c r="AA23" s="2"/>
      <c r="AB23" s="2"/>
      <c r="AC23" s="2"/>
    </row>
    <row r="24" spans="1:29" ht="18.600000000000001">
      <c r="A24" s="169">
        <v>7</v>
      </c>
      <c r="B24" s="105" t="s">
        <v>31</v>
      </c>
      <c r="C24" s="30"/>
      <c r="D24" s="120">
        <v>1456</v>
      </c>
      <c r="E24" s="121">
        <v>1539</v>
      </c>
      <c r="F24" s="121">
        <v>1472</v>
      </c>
      <c r="G24" s="121">
        <v>1508</v>
      </c>
      <c r="H24" s="121">
        <v>0</v>
      </c>
      <c r="I24" s="121">
        <v>0</v>
      </c>
      <c r="J24" s="122">
        <v>1504</v>
      </c>
      <c r="K24" s="122">
        <v>1350</v>
      </c>
      <c r="L24" s="122">
        <v>1465</v>
      </c>
      <c r="M24" s="122">
        <v>1330</v>
      </c>
      <c r="N24" s="123"/>
      <c r="O24" s="124"/>
      <c r="P24" s="124"/>
      <c r="Q24" s="124"/>
      <c r="R24" s="124"/>
      <c r="S24" s="132">
        <f>SUM(D24:R24)</f>
        <v>11624</v>
      </c>
      <c r="T24" s="167"/>
      <c r="U24" s="148">
        <f>SUM(D24:R24)/120</f>
        <v>96.86666666666666</v>
      </c>
      <c r="V24" s="146"/>
      <c r="W24" s="2"/>
      <c r="X24" s="2"/>
      <c r="Y24" s="2"/>
      <c r="Z24" s="2"/>
      <c r="AA24" s="2"/>
      <c r="AB24" s="2"/>
      <c r="AC24" s="2"/>
    </row>
    <row r="25" spans="1:29" ht="19.2" thickBot="1">
      <c r="A25" s="169"/>
      <c r="B25" s="295"/>
      <c r="C25" s="343"/>
      <c r="D25" s="345"/>
      <c r="E25" s="258"/>
      <c r="F25" s="258"/>
      <c r="G25" s="258"/>
      <c r="H25" s="258"/>
      <c r="I25" s="258"/>
      <c r="J25" s="259"/>
      <c r="K25" s="259"/>
      <c r="L25" s="259"/>
      <c r="M25" s="259"/>
      <c r="N25" s="260"/>
      <c r="O25" s="261"/>
      <c r="P25" s="261"/>
      <c r="Q25" s="261"/>
      <c r="R25" s="261"/>
      <c r="S25" s="344"/>
      <c r="T25" s="283"/>
      <c r="U25" s="266"/>
      <c r="V25" s="146"/>
      <c r="W25" s="533"/>
      <c r="X25" s="533"/>
      <c r="Y25" s="533"/>
      <c r="Z25" s="2"/>
      <c r="AA25" s="2"/>
      <c r="AB25" s="2"/>
      <c r="AC25" s="2"/>
    </row>
    <row r="26" spans="1:29" ht="1.8" customHeight="1">
      <c r="A26" s="169"/>
      <c r="B26" s="29"/>
      <c r="C26" s="30"/>
      <c r="D26" s="127"/>
      <c r="E26" s="128"/>
      <c r="F26" s="128"/>
      <c r="G26" s="128"/>
      <c r="H26" s="128"/>
      <c r="I26" s="128"/>
      <c r="J26" s="129"/>
      <c r="K26" s="129"/>
      <c r="L26" s="129"/>
      <c r="M26" s="129"/>
      <c r="N26" s="130"/>
      <c r="O26" s="131"/>
      <c r="P26" s="131"/>
      <c r="Q26" s="131"/>
      <c r="R26" s="131"/>
      <c r="S26" s="132"/>
      <c r="T26" s="131"/>
      <c r="U26" s="133"/>
      <c r="V26" s="146"/>
      <c r="W26" s="533"/>
      <c r="X26" s="533"/>
      <c r="Y26" s="533"/>
      <c r="Z26" s="2"/>
      <c r="AA26" s="2"/>
      <c r="AB26" s="2"/>
      <c r="AC26" s="2"/>
    </row>
    <row r="27" spans="1:29" ht="9.75" hidden="1" customHeight="1">
      <c r="A27" s="169"/>
      <c r="B27" s="57"/>
      <c r="C27" s="30"/>
      <c r="D27" s="128"/>
      <c r="E27" s="128"/>
      <c r="F27" s="128"/>
      <c r="G27" s="128"/>
      <c r="H27" s="128"/>
      <c r="I27" s="128"/>
      <c r="J27" s="129"/>
      <c r="K27" s="129"/>
      <c r="L27" s="129"/>
      <c r="M27" s="129"/>
      <c r="N27" s="130"/>
      <c r="O27" s="131"/>
      <c r="P27" s="131"/>
      <c r="Q27" s="131"/>
      <c r="R27" s="131"/>
      <c r="S27" s="132"/>
      <c r="T27" s="131"/>
      <c r="U27" s="133"/>
      <c r="V27" s="146"/>
      <c r="W27" s="7"/>
      <c r="X27" s="7"/>
      <c r="Y27" s="7"/>
      <c r="Z27" s="2"/>
      <c r="AA27" s="2"/>
      <c r="AB27" s="2"/>
      <c r="AC27" s="2"/>
    </row>
    <row r="28" spans="1:29" ht="22.8" customHeight="1" thickBot="1">
      <c r="A28" s="169"/>
      <c r="B28" s="57"/>
      <c r="C28" s="30"/>
      <c r="D28" s="525" t="s">
        <v>1</v>
      </c>
      <c r="E28" s="525"/>
      <c r="F28" s="128"/>
      <c r="G28" s="128"/>
      <c r="H28" s="128"/>
      <c r="I28" s="128"/>
      <c r="J28" s="129"/>
      <c r="K28" s="129"/>
      <c r="L28" s="129"/>
      <c r="M28" s="129"/>
      <c r="N28" s="130"/>
      <c r="O28" s="131"/>
      <c r="P28" s="131"/>
      <c r="Q28" s="131"/>
      <c r="R28" s="131"/>
      <c r="S28" s="132"/>
      <c r="T28" s="131"/>
      <c r="U28" s="133"/>
      <c r="V28" s="146"/>
      <c r="W28" s="7"/>
      <c r="X28" s="7"/>
      <c r="Y28" s="7"/>
      <c r="Z28" s="2"/>
      <c r="AA28" s="2"/>
      <c r="AB28" s="2"/>
      <c r="AC28" s="2"/>
    </row>
    <row r="29" spans="1:29" ht="22.8" thickTop="1" thickBot="1">
      <c r="A29" s="169"/>
      <c r="B29" s="149" t="s">
        <v>33</v>
      </c>
      <c r="C29" s="36"/>
      <c r="D29" s="141">
        <v>44447</v>
      </c>
      <c r="E29" s="141">
        <v>44461</v>
      </c>
      <c r="F29" s="115">
        <v>44477</v>
      </c>
      <c r="G29" s="115">
        <v>44489</v>
      </c>
      <c r="H29" s="115">
        <v>44503</v>
      </c>
      <c r="I29" s="115">
        <v>44517</v>
      </c>
      <c r="J29" s="284">
        <v>44541</v>
      </c>
      <c r="K29" s="340">
        <v>44594</v>
      </c>
      <c r="L29" s="340">
        <v>44601</v>
      </c>
      <c r="M29" s="340">
        <v>44615</v>
      </c>
      <c r="N29" s="150"/>
      <c r="O29" s="142"/>
      <c r="P29" s="142"/>
      <c r="Q29" s="144"/>
      <c r="R29" s="526" t="s">
        <v>12</v>
      </c>
      <c r="S29" s="527"/>
      <c r="T29" s="528"/>
      <c r="U29" s="151" t="s">
        <v>13</v>
      </c>
      <c r="V29" s="146"/>
      <c r="W29" s="152"/>
      <c r="X29" s="152"/>
      <c r="Y29" s="152"/>
      <c r="Z29" s="2"/>
      <c r="AA29" s="2"/>
      <c r="AB29" s="2"/>
      <c r="AC29" s="2"/>
    </row>
    <row r="30" spans="1:29" ht="18.600000000000001">
      <c r="A30" s="169">
        <v>1</v>
      </c>
      <c r="B30" s="164" t="s">
        <v>34</v>
      </c>
      <c r="C30" s="36"/>
      <c r="D30" s="153">
        <v>1580</v>
      </c>
      <c r="E30" s="154">
        <v>0</v>
      </c>
      <c r="F30" s="154">
        <v>1531</v>
      </c>
      <c r="G30" s="154">
        <v>1568</v>
      </c>
      <c r="H30" s="154">
        <v>1561</v>
      </c>
      <c r="I30" s="154">
        <v>1590</v>
      </c>
      <c r="J30" s="153">
        <v>0</v>
      </c>
      <c r="K30" s="153">
        <v>1505</v>
      </c>
      <c r="L30" s="153">
        <v>1477</v>
      </c>
      <c r="M30" s="153">
        <v>1482</v>
      </c>
      <c r="N30" s="155"/>
      <c r="O30" s="156"/>
      <c r="P30" s="156"/>
      <c r="Q30" s="156"/>
      <c r="R30" s="156"/>
      <c r="S30" s="165">
        <f>SUM(D30:R30)</f>
        <v>12294</v>
      </c>
      <c r="T30" s="272"/>
      <c r="U30" s="145">
        <f>SUM(D30:R30)/120</f>
        <v>102.45</v>
      </c>
      <c r="V30" s="146"/>
      <c r="W30" s="152"/>
      <c r="X30" s="152"/>
      <c r="Y30" s="152"/>
      <c r="Z30" s="2"/>
      <c r="AA30" s="2"/>
      <c r="AB30" s="2"/>
      <c r="AC30" s="2"/>
    </row>
    <row r="31" spans="1:29" ht="19.2">
      <c r="A31" s="169">
        <v>2</v>
      </c>
      <c r="B31" s="105" t="s">
        <v>68</v>
      </c>
      <c r="C31" s="30"/>
      <c r="D31" s="120">
        <v>0</v>
      </c>
      <c r="E31" s="121">
        <v>0</v>
      </c>
      <c r="F31" s="121">
        <v>1484</v>
      </c>
      <c r="G31" s="121">
        <v>1416</v>
      </c>
      <c r="H31" s="121">
        <v>1583</v>
      </c>
      <c r="I31" s="121">
        <v>0</v>
      </c>
      <c r="J31" s="122">
        <v>1459</v>
      </c>
      <c r="K31" s="122">
        <v>1584</v>
      </c>
      <c r="L31" s="122">
        <v>1485</v>
      </c>
      <c r="M31" s="122">
        <v>1479</v>
      </c>
      <c r="N31" s="123"/>
      <c r="O31" s="124"/>
      <c r="P31" s="124"/>
      <c r="Q31" s="124"/>
      <c r="R31" s="124"/>
      <c r="S31" s="132">
        <f>SUM(D31:R31)</f>
        <v>10490</v>
      </c>
      <c r="T31" s="268"/>
      <c r="U31" s="148">
        <f>SUM(D31:R31)/105</f>
        <v>99.904761904761898</v>
      </c>
      <c r="V31" s="146"/>
      <c r="W31" s="152"/>
      <c r="X31" s="152"/>
      <c r="Y31" s="152"/>
      <c r="Z31" s="2"/>
      <c r="AA31" s="2"/>
      <c r="AB31" s="2"/>
      <c r="AC31" s="2"/>
    </row>
    <row r="32" spans="1:29" ht="18.600000000000001">
      <c r="A32" s="169">
        <v>3</v>
      </c>
      <c r="B32" s="105" t="s">
        <v>36</v>
      </c>
      <c r="C32" s="30"/>
      <c r="D32" s="122">
        <v>1523</v>
      </c>
      <c r="E32" s="122">
        <v>1468</v>
      </c>
      <c r="F32" s="121">
        <v>1526</v>
      </c>
      <c r="G32" s="121">
        <v>1460</v>
      </c>
      <c r="H32" s="121">
        <v>1555</v>
      </c>
      <c r="I32" s="121">
        <v>1477</v>
      </c>
      <c r="J32" s="121">
        <v>1461</v>
      </c>
      <c r="K32" s="121">
        <v>1346</v>
      </c>
      <c r="L32" s="122">
        <v>1475</v>
      </c>
      <c r="M32" s="122">
        <v>0</v>
      </c>
      <c r="N32" s="159"/>
      <c r="O32" s="123"/>
      <c r="P32" s="123"/>
      <c r="Q32" s="124"/>
      <c r="R32" s="124"/>
      <c r="S32" s="132">
        <f>SUM(D32:R32)</f>
        <v>13291</v>
      </c>
      <c r="T32" s="268"/>
      <c r="U32" s="148">
        <f>SUM(D32:R32)/135</f>
        <v>98.451851851851856</v>
      </c>
      <c r="V32" s="146"/>
      <c r="W32" s="152"/>
      <c r="X32" s="152"/>
      <c r="Y32" s="152"/>
      <c r="Z32" s="2"/>
      <c r="AA32" s="2"/>
      <c r="AB32" s="2"/>
      <c r="AC32" s="2"/>
    </row>
    <row r="33" spans="1:29" ht="18.600000000000001">
      <c r="A33" s="169">
        <v>4</v>
      </c>
      <c r="B33" s="105" t="s">
        <v>38</v>
      </c>
      <c r="C33" s="30"/>
      <c r="D33" s="120">
        <v>1412</v>
      </c>
      <c r="E33" s="121">
        <v>1475</v>
      </c>
      <c r="F33" s="121">
        <v>1352</v>
      </c>
      <c r="G33" s="121">
        <v>1493</v>
      </c>
      <c r="H33" s="121">
        <v>1504</v>
      </c>
      <c r="I33" s="121">
        <v>0</v>
      </c>
      <c r="J33" s="122">
        <v>0</v>
      </c>
      <c r="K33" s="122">
        <v>1450</v>
      </c>
      <c r="L33" s="122">
        <v>1462</v>
      </c>
      <c r="M33" s="122">
        <v>1563</v>
      </c>
      <c r="N33" s="123"/>
      <c r="O33" s="124"/>
      <c r="P33" s="124"/>
      <c r="Q33" s="124"/>
      <c r="R33" s="124"/>
      <c r="S33" s="132">
        <f>SUM(D33:R33)</f>
        <v>11711</v>
      </c>
      <c r="T33" s="268"/>
      <c r="U33" s="148">
        <f>SUM(D33:R33)/120</f>
        <v>97.591666666666669</v>
      </c>
      <c r="V33" s="146"/>
      <c r="W33" s="160"/>
      <c r="X33" s="160"/>
      <c r="Y33" s="160"/>
      <c r="Z33" s="2"/>
      <c r="AA33" s="2"/>
      <c r="AB33" s="2"/>
      <c r="AC33" s="2"/>
    </row>
    <row r="34" spans="1:29" ht="18.600000000000001">
      <c r="A34" s="169">
        <v>5</v>
      </c>
      <c r="B34" s="105" t="s">
        <v>35</v>
      </c>
      <c r="C34" s="30"/>
      <c r="D34" s="122">
        <v>1486</v>
      </c>
      <c r="E34" s="122">
        <v>0</v>
      </c>
      <c r="F34" s="121">
        <v>0</v>
      </c>
      <c r="G34" s="121">
        <v>1412</v>
      </c>
      <c r="H34" s="121">
        <v>1418</v>
      </c>
      <c r="I34" s="121">
        <v>1501</v>
      </c>
      <c r="J34" s="121">
        <v>1485</v>
      </c>
      <c r="K34" s="120">
        <v>0</v>
      </c>
      <c r="L34" s="120">
        <v>0</v>
      </c>
      <c r="M34" s="120">
        <v>0</v>
      </c>
      <c r="N34" s="157"/>
      <c r="O34" s="158"/>
      <c r="P34" s="157"/>
      <c r="Q34" s="157"/>
      <c r="R34" s="157"/>
      <c r="S34" s="132">
        <f>SUM(D34:R34)</f>
        <v>7302</v>
      </c>
      <c r="T34" s="270"/>
      <c r="U34" s="148">
        <f>SUM(D34:R34)/75</f>
        <v>97.36</v>
      </c>
      <c r="V34" s="146"/>
      <c r="W34" s="533"/>
      <c r="X34" s="533"/>
      <c r="Y34" s="533"/>
      <c r="Z34" s="2"/>
      <c r="AA34" s="2"/>
      <c r="AB34" s="2"/>
      <c r="AC34" s="2"/>
    </row>
    <row r="35" spans="1:29" ht="18.600000000000001">
      <c r="A35" s="169">
        <v>6</v>
      </c>
      <c r="B35" s="105" t="s">
        <v>37</v>
      </c>
      <c r="C35" s="30"/>
      <c r="D35" s="122">
        <v>1393</v>
      </c>
      <c r="E35" s="122">
        <v>1423</v>
      </c>
      <c r="F35" s="121">
        <v>1368</v>
      </c>
      <c r="G35" s="121">
        <v>1390</v>
      </c>
      <c r="H35" s="121">
        <v>1454</v>
      </c>
      <c r="I35" s="121">
        <v>1416</v>
      </c>
      <c r="J35" s="121">
        <v>1423</v>
      </c>
      <c r="K35" s="121">
        <v>1343</v>
      </c>
      <c r="L35" s="122">
        <v>1503</v>
      </c>
      <c r="M35" s="122">
        <v>1478</v>
      </c>
      <c r="N35" s="159"/>
      <c r="O35" s="123"/>
      <c r="P35" s="123"/>
      <c r="Q35" s="124"/>
      <c r="R35" s="124"/>
      <c r="S35" s="132">
        <f>SUM(D35:R35)</f>
        <v>14191</v>
      </c>
      <c r="T35" s="268"/>
      <c r="U35" s="148">
        <f>SUM(D35:R35)/150</f>
        <v>94.606666666666669</v>
      </c>
      <c r="V35" s="146"/>
      <c r="W35" s="152"/>
      <c r="X35" s="152"/>
      <c r="Y35" s="152"/>
      <c r="Z35" s="2"/>
      <c r="AA35" s="2"/>
      <c r="AB35" s="2"/>
      <c r="AC35" s="2"/>
    </row>
    <row r="36" spans="1:29" ht="18.600000000000001">
      <c r="A36" s="169">
        <v>7</v>
      </c>
      <c r="B36" s="105" t="s">
        <v>40</v>
      </c>
      <c r="C36" s="57"/>
      <c r="D36" s="122">
        <v>0</v>
      </c>
      <c r="E36" s="230">
        <v>1251</v>
      </c>
      <c r="F36" s="231">
        <v>1336</v>
      </c>
      <c r="G36" s="231">
        <v>1404</v>
      </c>
      <c r="H36" s="121">
        <v>1468</v>
      </c>
      <c r="I36" s="121">
        <v>1384</v>
      </c>
      <c r="J36" s="121">
        <v>1367</v>
      </c>
      <c r="K36" s="121">
        <v>1337</v>
      </c>
      <c r="L36" s="122">
        <v>1399</v>
      </c>
      <c r="M36" s="122">
        <v>1341</v>
      </c>
      <c r="N36" s="161"/>
      <c r="O36" s="161"/>
      <c r="P36" s="161"/>
      <c r="Q36" s="161"/>
      <c r="R36" s="161"/>
      <c r="S36" s="132">
        <f>SUM(D36:R36)</f>
        <v>12287</v>
      </c>
      <c r="T36" s="271"/>
      <c r="U36" s="148">
        <f>SUM(D36:R36)/135</f>
        <v>91.014814814814812</v>
      </c>
      <c r="V36" s="146"/>
      <c r="W36" s="152"/>
      <c r="X36" s="152"/>
      <c r="Y36" s="152"/>
      <c r="Z36" s="2"/>
      <c r="AA36" s="2"/>
      <c r="AB36" s="2"/>
      <c r="AC36" s="2"/>
    </row>
    <row r="37" spans="1:29" ht="18.600000000000001">
      <c r="A37" s="169">
        <v>8</v>
      </c>
      <c r="B37" s="105" t="s">
        <v>39</v>
      </c>
      <c r="C37" s="57"/>
      <c r="D37" s="122">
        <v>1258</v>
      </c>
      <c r="E37" s="230">
        <v>1144</v>
      </c>
      <c r="F37" s="231">
        <v>1332</v>
      </c>
      <c r="G37" s="231">
        <v>1413</v>
      </c>
      <c r="H37" s="121">
        <v>0</v>
      </c>
      <c r="I37" s="121">
        <v>0</v>
      </c>
      <c r="J37" s="121">
        <v>1557</v>
      </c>
      <c r="K37" s="121">
        <v>1445</v>
      </c>
      <c r="L37" s="122">
        <v>1343</v>
      </c>
      <c r="M37" s="122">
        <v>1368</v>
      </c>
      <c r="N37" s="161"/>
      <c r="O37" s="161"/>
      <c r="P37" s="161"/>
      <c r="Q37" s="161"/>
      <c r="R37" s="257"/>
      <c r="S37" s="267">
        <f>SUM(D37:R37)</f>
        <v>10860</v>
      </c>
      <c r="T37" s="271"/>
      <c r="U37" s="148">
        <f>SUM(D37:R37)/120</f>
        <v>90.5</v>
      </c>
      <c r="V37" s="146"/>
      <c r="W37" s="524"/>
      <c r="X37" s="524"/>
      <c r="Y37" s="524"/>
      <c r="Z37" s="2"/>
      <c r="AA37" s="2"/>
      <c r="AB37" s="2"/>
      <c r="AC37" s="2"/>
    </row>
    <row r="38" spans="1:29" ht="19.2" thickBot="1">
      <c r="A38" s="169">
        <v>9</v>
      </c>
      <c r="B38" s="263" t="s">
        <v>41</v>
      </c>
      <c r="C38" s="264"/>
      <c r="D38" s="259">
        <v>0</v>
      </c>
      <c r="E38" s="258">
        <v>0</v>
      </c>
      <c r="F38" s="258">
        <v>0</v>
      </c>
      <c r="G38" s="258">
        <v>0</v>
      </c>
      <c r="H38" s="258">
        <v>0</v>
      </c>
      <c r="I38" s="258">
        <v>0</v>
      </c>
      <c r="J38" s="258">
        <v>0</v>
      </c>
      <c r="K38" s="258">
        <v>0</v>
      </c>
      <c r="L38" s="259">
        <v>0</v>
      </c>
      <c r="M38" s="259"/>
      <c r="N38" s="273"/>
      <c r="O38" s="260"/>
      <c r="P38" s="260"/>
      <c r="Q38" s="261"/>
      <c r="R38" s="262"/>
      <c r="S38" s="269">
        <f>SUM(D38:R38)</f>
        <v>0</v>
      </c>
      <c r="T38" s="265"/>
      <c r="U38" s="266">
        <f>SUM(D38:R38)/15</f>
        <v>0</v>
      </c>
      <c r="V38" s="146"/>
      <c r="W38" s="7"/>
      <c r="X38" s="7"/>
      <c r="Y38" s="7"/>
      <c r="Z38" s="2"/>
      <c r="AA38" s="2"/>
      <c r="AB38" s="2"/>
      <c r="AC38" s="2"/>
    </row>
    <row r="39" spans="1:29" ht="19.5" customHeight="1" thickBot="1">
      <c r="A39" s="169"/>
      <c r="B39" s="57"/>
      <c r="C39" s="30"/>
      <c r="D39" s="525" t="s">
        <v>1</v>
      </c>
      <c r="E39" s="525"/>
      <c r="F39" s="128"/>
      <c r="G39" s="128"/>
      <c r="H39" s="128"/>
      <c r="I39" s="128"/>
      <c r="J39" s="129"/>
      <c r="K39" s="129"/>
      <c r="L39" s="129"/>
      <c r="M39" s="129"/>
      <c r="N39" s="130"/>
      <c r="O39" s="131"/>
      <c r="P39" s="131"/>
      <c r="Q39" s="131"/>
      <c r="R39" s="131"/>
      <c r="S39" s="132"/>
      <c r="T39" s="131"/>
      <c r="U39" s="133"/>
      <c r="V39" s="146"/>
      <c r="W39" s="524"/>
      <c r="X39" s="524"/>
      <c r="Y39" s="524"/>
      <c r="Z39" s="2"/>
      <c r="AA39" s="2"/>
      <c r="AB39" s="2"/>
      <c r="AC39" s="2"/>
    </row>
    <row r="40" spans="1:29" ht="19.5" customHeight="1" thickTop="1" thickBot="1">
      <c r="A40" s="169"/>
      <c r="B40" s="149" t="s">
        <v>42</v>
      </c>
      <c r="C40" s="36"/>
      <c r="D40" s="141">
        <v>44447</v>
      </c>
      <c r="E40" s="141">
        <v>44461</v>
      </c>
      <c r="F40" s="115">
        <v>44477</v>
      </c>
      <c r="G40" s="115">
        <v>44489</v>
      </c>
      <c r="H40" s="115">
        <v>44503</v>
      </c>
      <c r="I40" s="115">
        <v>44517</v>
      </c>
      <c r="J40" s="284">
        <v>44541</v>
      </c>
      <c r="K40" s="340">
        <v>44594</v>
      </c>
      <c r="L40" s="340">
        <v>44601</v>
      </c>
      <c r="M40" s="340">
        <v>44615</v>
      </c>
      <c r="N40" s="150"/>
      <c r="O40" s="142"/>
      <c r="P40" s="142"/>
      <c r="Q40" s="144"/>
      <c r="R40" s="526" t="s">
        <v>12</v>
      </c>
      <c r="S40" s="527"/>
      <c r="T40" s="528"/>
      <c r="U40" s="151" t="s">
        <v>13</v>
      </c>
      <c r="V40" s="146"/>
      <c r="W40" s="524"/>
      <c r="X40" s="524"/>
      <c r="Y40" s="524"/>
      <c r="Z40" s="2"/>
      <c r="AA40" s="2"/>
      <c r="AB40" s="2"/>
      <c r="AC40" s="2"/>
    </row>
    <row r="41" spans="1:29" ht="18.600000000000001">
      <c r="A41" s="169">
        <v>1</v>
      </c>
      <c r="B41" s="164" t="s">
        <v>45</v>
      </c>
      <c r="C41" s="171"/>
      <c r="D41" s="153">
        <v>1357</v>
      </c>
      <c r="E41" s="153">
        <v>1331</v>
      </c>
      <c r="F41" s="154">
        <v>1358</v>
      </c>
      <c r="G41" s="154">
        <v>1340</v>
      </c>
      <c r="H41" s="154">
        <v>1415</v>
      </c>
      <c r="I41" s="154">
        <v>0</v>
      </c>
      <c r="J41" s="154">
        <v>0</v>
      </c>
      <c r="K41" s="173">
        <v>1397</v>
      </c>
      <c r="L41" s="173">
        <v>1330</v>
      </c>
      <c r="M41" s="173">
        <v>1369</v>
      </c>
      <c r="N41" s="174"/>
      <c r="O41" s="175"/>
      <c r="P41" s="174"/>
      <c r="Q41" s="174"/>
      <c r="R41" s="174"/>
      <c r="S41" s="165">
        <f t="shared" ref="S41:S49" si="1">SUM(D41:R41)</f>
        <v>10897</v>
      </c>
      <c r="T41" s="176"/>
      <c r="U41" s="145">
        <f>SUM(D41:R41)/120</f>
        <v>90.808333333333337</v>
      </c>
      <c r="V41" s="146"/>
      <c r="W41" s="7"/>
      <c r="X41" s="7"/>
      <c r="Y41" s="7"/>
      <c r="Z41" s="2"/>
      <c r="AA41" s="2"/>
      <c r="AB41" s="2"/>
      <c r="AC41" s="2"/>
    </row>
    <row r="42" spans="1:29" ht="18.600000000000001">
      <c r="A42" s="169">
        <v>2</v>
      </c>
      <c r="B42" s="105" t="s">
        <v>44</v>
      </c>
      <c r="C42" s="172"/>
      <c r="D42" s="122">
        <v>1320</v>
      </c>
      <c r="E42" s="122">
        <v>1262</v>
      </c>
      <c r="F42" s="121">
        <v>1306</v>
      </c>
      <c r="G42" s="121">
        <v>1239</v>
      </c>
      <c r="H42" s="121">
        <v>1361</v>
      </c>
      <c r="I42" s="121">
        <v>1298</v>
      </c>
      <c r="J42" s="121">
        <v>1270</v>
      </c>
      <c r="K42" s="121">
        <v>1322</v>
      </c>
      <c r="L42" s="122">
        <v>1393</v>
      </c>
      <c r="M42" s="122">
        <v>1207</v>
      </c>
      <c r="N42" s="159"/>
      <c r="O42" s="123"/>
      <c r="P42" s="123"/>
      <c r="Q42" s="124"/>
      <c r="R42" s="124"/>
      <c r="S42" s="132">
        <f t="shared" si="1"/>
        <v>12978</v>
      </c>
      <c r="T42" s="167"/>
      <c r="U42" s="148">
        <f>SUM(D42:R42)/150</f>
        <v>86.52</v>
      </c>
      <c r="V42" s="146"/>
      <c r="W42" s="7"/>
      <c r="X42" s="7"/>
      <c r="Y42" s="7"/>
      <c r="Z42" s="2"/>
      <c r="AA42" s="2"/>
      <c r="AB42" s="2"/>
      <c r="AC42" s="2"/>
    </row>
    <row r="43" spans="1:29" ht="18.600000000000001">
      <c r="A43" s="169">
        <v>3</v>
      </c>
      <c r="B43" s="105" t="s">
        <v>46</v>
      </c>
      <c r="C43" s="172"/>
      <c r="D43" s="122">
        <v>1238</v>
      </c>
      <c r="E43" s="122">
        <v>1276</v>
      </c>
      <c r="F43" s="121">
        <v>1306</v>
      </c>
      <c r="G43" s="121">
        <v>1319</v>
      </c>
      <c r="H43" s="121">
        <v>1263</v>
      </c>
      <c r="I43" s="121">
        <v>0</v>
      </c>
      <c r="J43" s="121">
        <v>0</v>
      </c>
      <c r="K43" s="121">
        <v>1291</v>
      </c>
      <c r="L43" s="122">
        <v>1350</v>
      </c>
      <c r="M43" s="122">
        <v>1284</v>
      </c>
      <c r="N43" s="159"/>
      <c r="O43" s="123"/>
      <c r="P43" s="123"/>
      <c r="Q43" s="124"/>
      <c r="R43" s="124"/>
      <c r="S43" s="132">
        <f t="shared" si="1"/>
        <v>10327</v>
      </c>
      <c r="T43" s="167"/>
      <c r="U43" s="148">
        <f>SUM(D43:R43)/120</f>
        <v>86.058333333333337</v>
      </c>
      <c r="V43" s="146"/>
      <c r="W43" s="7"/>
      <c r="X43" s="7"/>
      <c r="Y43" s="7"/>
      <c r="Z43" s="2"/>
      <c r="AA43" s="2"/>
      <c r="AB43" s="2"/>
      <c r="AC43" s="2"/>
    </row>
    <row r="44" spans="1:29" ht="18.600000000000001">
      <c r="A44" s="169">
        <v>4</v>
      </c>
      <c r="B44" s="105" t="s">
        <v>43</v>
      </c>
      <c r="C44" s="172"/>
      <c r="D44" s="122">
        <v>1289</v>
      </c>
      <c r="E44" s="121">
        <v>1271</v>
      </c>
      <c r="F44" s="121">
        <v>0</v>
      </c>
      <c r="G44" s="121">
        <v>1214</v>
      </c>
      <c r="H44" s="121">
        <v>0</v>
      </c>
      <c r="I44" s="121">
        <v>1192</v>
      </c>
      <c r="J44" s="122">
        <v>1249</v>
      </c>
      <c r="K44" s="122">
        <v>1260</v>
      </c>
      <c r="L44" s="122">
        <v>1304</v>
      </c>
      <c r="M44" s="122">
        <v>1384</v>
      </c>
      <c r="N44" s="123"/>
      <c r="O44" s="124"/>
      <c r="P44" s="124"/>
      <c r="Q44" s="124"/>
      <c r="R44" s="124"/>
      <c r="S44" s="132">
        <f t="shared" si="1"/>
        <v>10163</v>
      </c>
      <c r="T44" s="167"/>
      <c r="U44" s="148">
        <f>SUM(D44:R44)/120</f>
        <v>84.691666666666663</v>
      </c>
      <c r="V44" s="146"/>
      <c r="W44" s="7"/>
      <c r="X44" s="7"/>
      <c r="Y44" s="7"/>
      <c r="Z44" s="2"/>
      <c r="AA44" s="2"/>
      <c r="AB44" s="2"/>
      <c r="AC44" s="2"/>
    </row>
    <row r="45" spans="1:29" ht="18.600000000000001">
      <c r="A45" s="169">
        <v>5</v>
      </c>
      <c r="B45" s="105" t="s">
        <v>48</v>
      </c>
      <c r="C45" s="41"/>
      <c r="D45" s="122">
        <v>1208</v>
      </c>
      <c r="E45" s="230">
        <v>1210</v>
      </c>
      <c r="F45" s="231">
        <v>1328</v>
      </c>
      <c r="G45" s="231">
        <v>0</v>
      </c>
      <c r="H45" s="121">
        <v>1245</v>
      </c>
      <c r="I45" s="121">
        <v>1152</v>
      </c>
      <c r="J45" s="122">
        <v>0</v>
      </c>
      <c r="K45" s="122">
        <v>1305</v>
      </c>
      <c r="L45" s="122">
        <v>1244</v>
      </c>
      <c r="M45" s="122">
        <v>1252</v>
      </c>
      <c r="N45" s="161"/>
      <c r="O45" s="161"/>
      <c r="P45" s="161"/>
      <c r="Q45" s="161"/>
      <c r="R45" s="161"/>
      <c r="S45" s="132">
        <f t="shared" si="1"/>
        <v>9944</v>
      </c>
      <c r="T45" s="168"/>
      <c r="U45" s="148">
        <f>SUM(D45:R45)/120</f>
        <v>82.86666666666666</v>
      </c>
      <c r="V45" s="146"/>
      <c r="W45" s="524"/>
      <c r="X45" s="524"/>
      <c r="Y45" s="524"/>
      <c r="Z45" s="2"/>
      <c r="AA45" s="2"/>
      <c r="AB45" s="2"/>
      <c r="AC45" s="2"/>
    </row>
    <row r="46" spans="1:29" ht="18.600000000000001">
      <c r="A46" s="169">
        <v>6</v>
      </c>
      <c r="B46" s="105" t="s">
        <v>49</v>
      </c>
      <c r="C46" s="172"/>
      <c r="D46" s="122">
        <v>0</v>
      </c>
      <c r="E46" s="121">
        <v>0</v>
      </c>
      <c r="F46" s="121">
        <v>1225</v>
      </c>
      <c r="G46" s="121">
        <v>1247</v>
      </c>
      <c r="H46" s="121">
        <v>0</v>
      </c>
      <c r="I46" s="121">
        <v>0</v>
      </c>
      <c r="J46" s="121">
        <v>0</v>
      </c>
      <c r="K46" s="121">
        <v>0</v>
      </c>
      <c r="L46" s="122">
        <v>0</v>
      </c>
      <c r="M46" s="122">
        <v>0</v>
      </c>
      <c r="N46" s="159"/>
      <c r="O46" s="123"/>
      <c r="P46" s="123"/>
      <c r="Q46" s="124"/>
      <c r="R46" s="124"/>
      <c r="S46" s="132">
        <f t="shared" si="1"/>
        <v>2472</v>
      </c>
      <c r="T46" s="167"/>
      <c r="U46" s="148">
        <f>SUM(D46:R46)/30</f>
        <v>82.4</v>
      </c>
      <c r="V46" s="146"/>
      <c r="W46" s="7"/>
      <c r="X46" s="7"/>
      <c r="Y46" s="7"/>
      <c r="Z46" s="2"/>
      <c r="AA46" s="2"/>
      <c r="AB46" s="2"/>
      <c r="AC46" s="2"/>
    </row>
    <row r="47" spans="1:29" ht="18.600000000000001">
      <c r="A47" s="169">
        <v>7</v>
      </c>
      <c r="B47" s="105" t="s">
        <v>47</v>
      </c>
      <c r="C47" s="172"/>
      <c r="D47" s="120">
        <v>1221</v>
      </c>
      <c r="E47" s="121">
        <v>1204</v>
      </c>
      <c r="F47" s="121">
        <v>0</v>
      </c>
      <c r="G47" s="121">
        <v>1213</v>
      </c>
      <c r="H47" s="121">
        <v>1168</v>
      </c>
      <c r="I47" s="121">
        <v>1250</v>
      </c>
      <c r="J47" s="122">
        <v>1189</v>
      </c>
      <c r="K47" s="122">
        <v>1145</v>
      </c>
      <c r="L47" s="122">
        <v>0</v>
      </c>
      <c r="M47" s="122">
        <v>1255</v>
      </c>
      <c r="N47" s="123"/>
      <c r="O47" s="124"/>
      <c r="P47" s="124"/>
      <c r="Q47" s="124"/>
      <c r="R47" s="124"/>
      <c r="S47" s="132">
        <f t="shared" si="1"/>
        <v>9645</v>
      </c>
      <c r="T47" s="167"/>
      <c r="U47" s="148">
        <f>SUM(D47:R47)/120</f>
        <v>80.375</v>
      </c>
      <c r="V47" s="146"/>
      <c r="W47" s="7"/>
      <c r="X47" s="7"/>
      <c r="Y47" s="7"/>
      <c r="Z47" s="2"/>
      <c r="AA47" s="2"/>
      <c r="AB47" s="2"/>
      <c r="AC47" s="2"/>
    </row>
    <row r="48" spans="1:29" ht="18.600000000000001">
      <c r="A48" s="169">
        <v>8</v>
      </c>
      <c r="B48" s="105" t="s">
        <v>66</v>
      </c>
      <c r="C48" s="172"/>
      <c r="D48" s="226">
        <v>0</v>
      </c>
      <c r="E48" s="121">
        <v>1101</v>
      </c>
      <c r="F48" s="121">
        <v>1122</v>
      </c>
      <c r="G48" s="121">
        <v>0</v>
      </c>
      <c r="H48" s="121">
        <v>0</v>
      </c>
      <c r="I48" s="121">
        <v>1016</v>
      </c>
      <c r="J48" s="122">
        <v>0</v>
      </c>
      <c r="K48" s="122">
        <v>981</v>
      </c>
      <c r="L48" s="122">
        <v>1181</v>
      </c>
      <c r="M48" s="122">
        <v>1002</v>
      </c>
      <c r="N48" s="123"/>
      <c r="O48" s="124"/>
      <c r="P48" s="124"/>
      <c r="Q48" s="124"/>
      <c r="R48" s="124"/>
      <c r="S48" s="282">
        <f t="shared" si="1"/>
        <v>6403</v>
      </c>
      <c r="T48" s="167"/>
      <c r="U48" s="148">
        <f>SUM(D48:R48)/90</f>
        <v>71.144444444444446</v>
      </c>
      <c r="V48" s="146"/>
      <c r="W48" s="524"/>
      <c r="X48" s="524"/>
      <c r="Y48" s="524"/>
      <c r="Z48" s="2"/>
      <c r="AA48" s="2"/>
      <c r="AB48" s="2"/>
      <c r="AC48" s="2"/>
    </row>
    <row r="49" spans="1:29" ht="19.2" thickBot="1">
      <c r="A49" s="169">
        <v>9</v>
      </c>
      <c r="B49" s="295" t="s">
        <v>50</v>
      </c>
      <c r="C49" s="296"/>
      <c r="D49" s="345">
        <v>0</v>
      </c>
      <c r="E49" s="258">
        <v>0</v>
      </c>
      <c r="F49" s="258">
        <v>0</v>
      </c>
      <c r="G49" s="258">
        <v>0</v>
      </c>
      <c r="H49" s="258">
        <v>0</v>
      </c>
      <c r="I49" s="258">
        <v>0</v>
      </c>
      <c r="J49" s="259">
        <v>0</v>
      </c>
      <c r="K49" s="259">
        <v>0</v>
      </c>
      <c r="L49" s="259">
        <v>0</v>
      </c>
      <c r="M49" s="259">
        <v>0</v>
      </c>
      <c r="N49" s="260"/>
      <c r="O49" s="261"/>
      <c r="P49" s="261"/>
      <c r="Q49" s="261"/>
      <c r="R49" s="261"/>
      <c r="S49" s="356">
        <f t="shared" si="1"/>
        <v>0</v>
      </c>
      <c r="T49" s="283"/>
      <c r="U49" s="266">
        <f>SUM(D49:R49)/15</f>
        <v>0</v>
      </c>
      <c r="V49" s="146"/>
      <c r="W49" s="162"/>
      <c r="X49" s="162"/>
      <c r="Y49" s="162"/>
      <c r="Z49" s="2"/>
      <c r="AA49" s="2"/>
      <c r="AB49" s="2"/>
      <c r="AC49" s="2"/>
    </row>
    <row r="50" spans="1:29" ht="18.600000000000001">
      <c r="A50" s="169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146"/>
      <c r="W50" s="2"/>
      <c r="X50" s="2"/>
      <c r="Y50" s="2"/>
      <c r="Z50" s="2"/>
      <c r="AA50" s="2"/>
      <c r="AB50" s="2"/>
      <c r="AC50" s="2"/>
    </row>
    <row r="51" spans="1:29" ht="18.600000000000001">
      <c r="A51" s="7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146"/>
      <c r="W51" s="2"/>
      <c r="X51" s="2"/>
      <c r="Y51" s="2"/>
      <c r="Z51" s="2"/>
      <c r="AA51" s="2"/>
      <c r="AB51" s="2"/>
      <c r="AC51" s="2"/>
    </row>
    <row r="52" spans="1:29" ht="18.75" customHeight="1">
      <c r="A52" s="7"/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139"/>
      <c r="W52" s="2"/>
      <c r="X52" s="2"/>
      <c r="Y52" s="2"/>
      <c r="Z52" s="2"/>
      <c r="AA52" s="2"/>
      <c r="AB52" s="2"/>
      <c r="AC52" s="2"/>
    </row>
    <row r="53" spans="1:29" ht="19.5" customHeight="1">
      <c r="A53" s="7"/>
      <c r="B53" s="346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139"/>
      <c r="W53" s="2"/>
      <c r="X53" s="2"/>
      <c r="Y53" s="2"/>
      <c r="Z53" s="2"/>
      <c r="AA53" s="2"/>
      <c r="AB53" s="2"/>
      <c r="AC53" s="2"/>
    </row>
    <row r="54" spans="1:29">
      <c r="A54" s="57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163"/>
      <c r="W54" s="57"/>
      <c r="X54" s="2"/>
      <c r="Y54" s="2"/>
      <c r="Z54" s="2"/>
      <c r="AA54" s="2"/>
      <c r="AB54" s="2"/>
      <c r="AC54" s="2"/>
    </row>
    <row r="55" spans="1:29" ht="20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57"/>
      <c r="W55" s="57"/>
      <c r="X55" s="2"/>
      <c r="Y55" s="2"/>
      <c r="Z55" s="2"/>
      <c r="AA55" s="2"/>
      <c r="AB55" s="2"/>
      <c r="AC55" s="2"/>
    </row>
    <row r="56" spans="1:2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</sheetData>
  <sortState xmlns:xlrd2="http://schemas.microsoft.com/office/spreadsheetml/2017/richdata2" ref="B18:U25">
    <sortCondition descending="1" ref="U18:U25"/>
  </sortState>
  <mergeCells count="16">
    <mergeCell ref="W45:Y45"/>
    <mergeCell ref="W48:Y48"/>
    <mergeCell ref="D39:E39"/>
    <mergeCell ref="R40:T40"/>
    <mergeCell ref="D4:E4"/>
    <mergeCell ref="W40:Y40"/>
    <mergeCell ref="D16:E16"/>
    <mergeCell ref="D28:E28"/>
    <mergeCell ref="R4:T4"/>
    <mergeCell ref="R17:T17"/>
    <mergeCell ref="R29:T29"/>
    <mergeCell ref="W39:Y39"/>
    <mergeCell ref="W25:Y25"/>
    <mergeCell ref="W26:Y26"/>
    <mergeCell ref="W34:Y34"/>
    <mergeCell ref="W37:Y3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AED9-EFD0-46BA-B32F-DB572BCFA309}">
  <dimension ref="A1:AC66"/>
  <sheetViews>
    <sheetView workbookViewId="0">
      <selection activeCell="S10" sqref="S10"/>
    </sheetView>
  </sheetViews>
  <sheetFormatPr defaultRowHeight="14.4"/>
  <cols>
    <col min="1" max="1" width="6.6640625" customWidth="1"/>
    <col min="9" max="9" width="22.88671875" customWidth="1"/>
  </cols>
  <sheetData>
    <row r="1" spans="1:29" ht="1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0">
      <c r="A2" s="2"/>
      <c r="B2" s="2"/>
      <c r="C2" s="2"/>
      <c r="D2" s="2"/>
      <c r="E2" s="2"/>
      <c r="F2" s="2"/>
      <c r="G2" s="57"/>
      <c r="H2" s="569" t="s">
        <v>17</v>
      </c>
      <c r="I2" s="570"/>
      <c r="J2" s="570"/>
      <c r="K2" s="570"/>
      <c r="L2" s="570"/>
      <c r="M2" s="570"/>
      <c r="N2" s="570"/>
      <c r="O2" s="570"/>
      <c r="P2" s="570"/>
      <c r="Q2" s="571"/>
      <c r="R2" s="57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9.2" thickBot="1">
      <c r="A3" s="2"/>
      <c r="B3" s="2"/>
      <c r="C3" s="2"/>
      <c r="D3" s="2"/>
      <c r="E3" s="2"/>
      <c r="F3" s="2"/>
      <c r="G3" s="57"/>
      <c r="H3" s="193"/>
      <c r="I3" s="541"/>
      <c r="J3" s="541"/>
      <c r="K3" s="541"/>
      <c r="L3" s="541"/>
      <c r="M3" s="194"/>
      <c r="N3" s="194"/>
      <c r="O3" s="194"/>
      <c r="P3" s="194"/>
      <c r="Q3" s="195"/>
      <c r="R3" s="57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9.8" thickTop="1" thickBot="1">
      <c r="A4" s="2"/>
      <c r="B4" s="2"/>
      <c r="C4" s="2"/>
      <c r="D4" s="2"/>
      <c r="E4" s="2"/>
      <c r="F4" s="2"/>
      <c r="G4" s="57"/>
      <c r="H4" s="196"/>
      <c r="I4" s="197"/>
      <c r="J4" s="178" t="s">
        <v>18</v>
      </c>
      <c r="K4" s="179">
        <f>SUM(J6:J42)</f>
        <v>2</v>
      </c>
      <c r="L4" s="178" t="s">
        <v>18</v>
      </c>
      <c r="M4" s="180">
        <v>38</v>
      </c>
      <c r="N4" s="178" t="s">
        <v>18</v>
      </c>
      <c r="O4" s="179">
        <v>440</v>
      </c>
      <c r="P4" s="178" t="s">
        <v>18</v>
      </c>
      <c r="Q4" s="181">
        <v>978</v>
      </c>
      <c r="R4" s="18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2.2" thickTop="1" thickBot="1">
      <c r="A5" s="2"/>
      <c r="B5" s="2"/>
      <c r="C5" s="2"/>
      <c r="D5" s="2"/>
      <c r="E5" s="2"/>
      <c r="F5" s="2"/>
      <c r="G5" s="183" t="s">
        <v>19</v>
      </c>
      <c r="H5" s="544" t="s">
        <v>20</v>
      </c>
      <c r="I5" s="545"/>
      <c r="J5" s="542" t="s">
        <v>51</v>
      </c>
      <c r="K5" s="542"/>
      <c r="L5" s="542" t="s">
        <v>54</v>
      </c>
      <c r="M5" s="542"/>
      <c r="N5" s="542" t="s">
        <v>52</v>
      </c>
      <c r="O5" s="542"/>
      <c r="P5" s="542" t="s">
        <v>53</v>
      </c>
      <c r="Q5" s="543"/>
      <c r="R5" s="57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8.600000000000001">
      <c r="A6" s="2"/>
      <c r="B6" s="2"/>
      <c r="C6" s="2"/>
      <c r="D6" s="2"/>
      <c r="E6" s="2"/>
      <c r="F6" s="2"/>
      <c r="G6" s="192">
        <v>1</v>
      </c>
      <c r="H6" s="535" t="s">
        <v>73</v>
      </c>
      <c r="I6" s="536" t="s">
        <v>73</v>
      </c>
      <c r="J6" s="537">
        <v>1</v>
      </c>
      <c r="K6" s="537">
        <v>1</v>
      </c>
      <c r="L6" s="534">
        <v>25</v>
      </c>
      <c r="M6" s="534">
        <v>25</v>
      </c>
      <c r="N6" s="538">
        <v>22</v>
      </c>
      <c r="O6" s="538">
        <v>22</v>
      </c>
      <c r="P6" s="539">
        <v>13</v>
      </c>
      <c r="Q6" s="540">
        <v>13</v>
      </c>
      <c r="R6" s="15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8.600000000000001">
      <c r="A7" s="2"/>
      <c r="B7" s="2"/>
      <c r="C7" s="2"/>
      <c r="D7" s="2"/>
      <c r="E7" s="2"/>
      <c r="F7" s="2"/>
      <c r="G7" s="192">
        <v>2</v>
      </c>
      <c r="H7" s="535" t="s">
        <v>72</v>
      </c>
      <c r="I7" s="536" t="s">
        <v>72</v>
      </c>
      <c r="J7" s="546">
        <v>1</v>
      </c>
      <c r="K7" s="546">
        <v>1</v>
      </c>
      <c r="L7" s="558">
        <v>10</v>
      </c>
      <c r="M7" s="558">
        <v>10</v>
      </c>
      <c r="N7" s="559">
        <v>34</v>
      </c>
      <c r="O7" s="559">
        <v>34</v>
      </c>
      <c r="P7" s="560">
        <v>15</v>
      </c>
      <c r="Q7" s="561">
        <v>15</v>
      </c>
      <c r="R7" s="15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8.600000000000001">
      <c r="A8" s="2"/>
      <c r="B8" s="2"/>
      <c r="C8" s="2"/>
      <c r="D8" s="2"/>
      <c r="E8" s="2"/>
      <c r="F8" s="2"/>
      <c r="G8" s="192">
        <v>3</v>
      </c>
      <c r="H8" s="535" t="s">
        <v>11</v>
      </c>
      <c r="I8" s="536" t="s">
        <v>11</v>
      </c>
      <c r="J8" s="546">
        <v>0</v>
      </c>
      <c r="K8" s="546">
        <v>0</v>
      </c>
      <c r="L8" s="558">
        <v>21</v>
      </c>
      <c r="M8" s="558">
        <v>21</v>
      </c>
      <c r="N8" s="559">
        <v>92</v>
      </c>
      <c r="O8" s="559">
        <v>92</v>
      </c>
      <c r="P8" s="560">
        <v>29</v>
      </c>
      <c r="Q8" s="561">
        <v>29</v>
      </c>
      <c r="R8" s="15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8.600000000000001">
      <c r="A9" s="2"/>
      <c r="B9" s="2"/>
      <c r="C9" s="2"/>
      <c r="D9" s="2"/>
      <c r="E9" s="2"/>
      <c r="F9" s="2"/>
      <c r="G9" s="192">
        <v>4</v>
      </c>
      <c r="H9" s="535" t="s">
        <v>2</v>
      </c>
      <c r="I9" s="536" t="s">
        <v>2</v>
      </c>
      <c r="J9" s="546">
        <v>0</v>
      </c>
      <c r="K9" s="546">
        <v>0</v>
      </c>
      <c r="L9" s="558">
        <v>5</v>
      </c>
      <c r="M9" s="558">
        <v>5</v>
      </c>
      <c r="N9" s="559">
        <v>53</v>
      </c>
      <c r="O9" s="559">
        <v>53</v>
      </c>
      <c r="P9" s="560">
        <v>58</v>
      </c>
      <c r="Q9" s="561">
        <v>58</v>
      </c>
      <c r="R9" s="15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8.600000000000001">
      <c r="A10" s="2"/>
      <c r="B10" s="2"/>
      <c r="C10" s="2"/>
      <c r="D10" s="2"/>
      <c r="E10" s="2"/>
      <c r="F10" s="2"/>
      <c r="G10" s="192">
        <v>5</v>
      </c>
      <c r="H10" s="535" t="s">
        <v>22</v>
      </c>
      <c r="I10" s="536" t="s">
        <v>22</v>
      </c>
      <c r="J10" s="547">
        <v>0</v>
      </c>
      <c r="K10" s="547">
        <v>0</v>
      </c>
      <c r="L10" s="558">
        <v>4</v>
      </c>
      <c r="M10" s="558">
        <v>4</v>
      </c>
      <c r="N10" s="559">
        <v>84</v>
      </c>
      <c r="O10" s="559">
        <v>84</v>
      </c>
      <c r="P10" s="560">
        <v>47</v>
      </c>
      <c r="Q10" s="561">
        <v>47</v>
      </c>
      <c r="R10" s="15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.600000000000001">
      <c r="A11" s="2"/>
      <c r="B11" s="2"/>
      <c r="C11" s="2"/>
      <c r="D11" s="2"/>
      <c r="E11" s="2"/>
      <c r="F11" s="2"/>
      <c r="G11" s="192">
        <v>6</v>
      </c>
      <c r="H11" s="535" t="s">
        <v>25</v>
      </c>
      <c r="I11" s="536" t="s">
        <v>25</v>
      </c>
      <c r="J11" s="546">
        <v>0</v>
      </c>
      <c r="K11" s="546">
        <v>0</v>
      </c>
      <c r="L11" s="558">
        <v>3</v>
      </c>
      <c r="M11" s="558">
        <v>3</v>
      </c>
      <c r="N11" s="559">
        <v>48</v>
      </c>
      <c r="O11" s="559">
        <v>48</v>
      </c>
      <c r="P11" s="560">
        <v>45</v>
      </c>
      <c r="Q11" s="561">
        <v>45</v>
      </c>
      <c r="R11" s="15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.600000000000001">
      <c r="A12" s="2"/>
      <c r="B12" s="2"/>
      <c r="C12" s="2"/>
      <c r="D12" s="2"/>
      <c r="E12" s="2"/>
      <c r="F12" s="2"/>
      <c r="G12" s="192">
        <v>7</v>
      </c>
      <c r="H12" s="535" t="s">
        <v>24</v>
      </c>
      <c r="I12" s="536" t="s">
        <v>24</v>
      </c>
      <c r="J12" s="546">
        <v>0</v>
      </c>
      <c r="K12" s="546">
        <v>0</v>
      </c>
      <c r="L12" s="558">
        <v>2</v>
      </c>
      <c r="M12" s="558">
        <v>2</v>
      </c>
      <c r="N12" s="559">
        <v>49</v>
      </c>
      <c r="O12" s="559">
        <v>49</v>
      </c>
      <c r="P12" s="560">
        <v>65</v>
      </c>
      <c r="Q12" s="561">
        <v>65</v>
      </c>
      <c r="R12" s="15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8.600000000000001">
      <c r="A13" s="2"/>
      <c r="B13" s="2"/>
      <c r="C13" s="2"/>
      <c r="D13" s="2"/>
      <c r="E13" s="2"/>
      <c r="F13" s="2"/>
      <c r="G13" s="192">
        <v>8</v>
      </c>
      <c r="H13" s="535" t="s">
        <v>34</v>
      </c>
      <c r="I13" s="536" t="s">
        <v>34</v>
      </c>
      <c r="J13" s="546">
        <v>0</v>
      </c>
      <c r="K13" s="546">
        <v>0</v>
      </c>
      <c r="L13" s="558">
        <v>1</v>
      </c>
      <c r="M13" s="558">
        <v>1</v>
      </c>
      <c r="N13" s="559">
        <v>15</v>
      </c>
      <c r="O13" s="559">
        <v>15</v>
      </c>
      <c r="P13" s="560">
        <v>64</v>
      </c>
      <c r="Q13" s="561">
        <v>64</v>
      </c>
      <c r="R13" s="15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8.600000000000001">
      <c r="A14" s="2"/>
      <c r="B14" s="2"/>
      <c r="C14" s="2"/>
      <c r="D14" s="2"/>
      <c r="E14" s="2"/>
      <c r="F14" s="2"/>
      <c r="G14" s="192">
        <v>9</v>
      </c>
      <c r="H14" s="535" t="s">
        <v>67</v>
      </c>
      <c r="I14" s="536" t="s">
        <v>67</v>
      </c>
      <c r="J14" s="546">
        <v>0</v>
      </c>
      <c r="K14" s="546">
        <v>0</v>
      </c>
      <c r="L14" s="558">
        <v>1</v>
      </c>
      <c r="M14" s="558">
        <v>1</v>
      </c>
      <c r="N14" s="559">
        <v>7</v>
      </c>
      <c r="O14" s="559">
        <v>7</v>
      </c>
      <c r="P14" s="560">
        <v>60</v>
      </c>
      <c r="Q14" s="561">
        <v>60</v>
      </c>
      <c r="R14" s="15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8.600000000000001">
      <c r="A15" s="2"/>
      <c r="B15" s="2"/>
      <c r="C15" s="2"/>
      <c r="D15" s="2"/>
      <c r="E15" s="2"/>
      <c r="F15" s="2"/>
      <c r="G15" s="192">
        <v>10</v>
      </c>
      <c r="H15" s="535" t="s">
        <v>23</v>
      </c>
      <c r="I15" s="536" t="s">
        <v>23</v>
      </c>
      <c r="J15" s="546">
        <v>0</v>
      </c>
      <c r="K15" s="546">
        <v>0</v>
      </c>
      <c r="L15" s="558">
        <v>0</v>
      </c>
      <c r="M15" s="558">
        <v>0</v>
      </c>
      <c r="N15" s="559">
        <v>35</v>
      </c>
      <c r="O15" s="559">
        <v>35</v>
      </c>
      <c r="P15" s="560">
        <v>71</v>
      </c>
      <c r="Q15" s="561">
        <v>71</v>
      </c>
      <c r="R15" s="15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8.600000000000001">
      <c r="A16" s="2"/>
      <c r="B16" s="2"/>
      <c r="C16" s="2"/>
      <c r="D16" s="2"/>
      <c r="E16" s="2"/>
      <c r="F16" s="2"/>
      <c r="G16" s="192">
        <v>11</v>
      </c>
      <c r="H16" s="535" t="s">
        <v>32</v>
      </c>
      <c r="I16" s="536" t="s">
        <v>32</v>
      </c>
      <c r="J16" s="546">
        <v>0</v>
      </c>
      <c r="K16" s="546">
        <v>0</v>
      </c>
      <c r="L16" s="558">
        <v>0</v>
      </c>
      <c r="M16" s="558">
        <v>0</v>
      </c>
      <c r="N16" s="559">
        <v>29</v>
      </c>
      <c r="O16" s="559">
        <v>29</v>
      </c>
      <c r="P16" s="560">
        <v>68</v>
      </c>
      <c r="Q16" s="561">
        <v>68</v>
      </c>
      <c r="R16" s="15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8.600000000000001">
      <c r="A17" s="2"/>
      <c r="B17" s="2"/>
      <c r="C17" s="2"/>
      <c r="D17" s="2"/>
      <c r="E17" s="2"/>
      <c r="F17" s="2"/>
      <c r="G17" s="192">
        <v>12</v>
      </c>
      <c r="H17" s="535" t="s">
        <v>26</v>
      </c>
      <c r="I17" s="536" t="s">
        <v>26</v>
      </c>
      <c r="J17" s="546">
        <v>0</v>
      </c>
      <c r="K17" s="546">
        <v>0</v>
      </c>
      <c r="L17" s="558">
        <v>0</v>
      </c>
      <c r="M17" s="558">
        <v>0</v>
      </c>
      <c r="N17" s="559">
        <v>28</v>
      </c>
      <c r="O17" s="559">
        <v>28</v>
      </c>
      <c r="P17" s="560">
        <v>49</v>
      </c>
      <c r="Q17" s="561">
        <v>49</v>
      </c>
      <c r="R17" s="15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8.600000000000001">
      <c r="A18" s="2"/>
      <c r="B18" s="2"/>
      <c r="C18" s="2"/>
      <c r="D18" s="2"/>
      <c r="E18" s="2"/>
      <c r="F18" s="2"/>
      <c r="G18" s="192">
        <v>13</v>
      </c>
      <c r="H18" s="535" t="s">
        <v>30</v>
      </c>
      <c r="I18" s="536" t="s">
        <v>30</v>
      </c>
      <c r="J18" s="546">
        <v>0</v>
      </c>
      <c r="K18" s="546">
        <v>0</v>
      </c>
      <c r="L18" s="558">
        <v>0</v>
      </c>
      <c r="M18" s="558">
        <v>0</v>
      </c>
      <c r="N18" s="559">
        <v>24</v>
      </c>
      <c r="O18" s="559">
        <v>24</v>
      </c>
      <c r="P18" s="560">
        <v>73</v>
      </c>
      <c r="Q18" s="561">
        <v>73</v>
      </c>
      <c r="R18" s="15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8.600000000000001">
      <c r="A19" s="2"/>
      <c r="B19" s="2"/>
      <c r="C19" s="2"/>
      <c r="D19" s="2"/>
      <c r="E19" s="2"/>
      <c r="F19" s="2"/>
      <c r="G19" s="192">
        <v>14</v>
      </c>
      <c r="H19" s="535" t="s">
        <v>29</v>
      </c>
      <c r="I19" s="536" t="s">
        <v>29</v>
      </c>
      <c r="J19" s="546">
        <v>0</v>
      </c>
      <c r="K19" s="546">
        <v>0</v>
      </c>
      <c r="L19" s="558">
        <v>0</v>
      </c>
      <c r="M19" s="558">
        <v>0</v>
      </c>
      <c r="N19" s="559">
        <v>23</v>
      </c>
      <c r="O19" s="559">
        <v>23</v>
      </c>
      <c r="P19" s="560">
        <v>89</v>
      </c>
      <c r="Q19" s="561">
        <v>89</v>
      </c>
      <c r="R19" s="15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8.600000000000001">
      <c r="A20" s="2"/>
      <c r="B20" s="2"/>
      <c r="C20" s="2"/>
      <c r="D20" s="2"/>
      <c r="E20" s="2"/>
      <c r="F20" s="2"/>
      <c r="G20" s="192">
        <v>15</v>
      </c>
      <c r="H20" s="535" t="s">
        <v>28</v>
      </c>
      <c r="I20" s="536" t="s">
        <v>28</v>
      </c>
      <c r="J20" s="546">
        <v>0</v>
      </c>
      <c r="K20" s="546">
        <v>0</v>
      </c>
      <c r="L20" s="558">
        <v>0</v>
      </c>
      <c r="M20" s="558">
        <v>0</v>
      </c>
      <c r="N20" s="559">
        <v>19</v>
      </c>
      <c r="O20" s="559">
        <v>19</v>
      </c>
      <c r="P20" s="560">
        <v>72</v>
      </c>
      <c r="Q20" s="561">
        <v>72</v>
      </c>
      <c r="R20" s="15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8.600000000000001">
      <c r="A21" s="2"/>
      <c r="B21" s="2"/>
      <c r="C21" s="2"/>
      <c r="D21" s="2"/>
      <c r="E21" s="2"/>
      <c r="F21" s="2"/>
      <c r="G21" s="192">
        <v>16</v>
      </c>
      <c r="H21" s="535" t="s">
        <v>36</v>
      </c>
      <c r="I21" s="536" t="s">
        <v>36</v>
      </c>
      <c r="J21" s="546">
        <v>0</v>
      </c>
      <c r="K21" s="546">
        <v>0</v>
      </c>
      <c r="L21" s="558">
        <v>0</v>
      </c>
      <c r="M21" s="558">
        <v>0</v>
      </c>
      <c r="N21" s="559">
        <v>15</v>
      </c>
      <c r="O21" s="559">
        <v>15</v>
      </c>
      <c r="P21" s="560">
        <v>58</v>
      </c>
      <c r="Q21" s="561">
        <v>58</v>
      </c>
      <c r="R21" s="15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8.600000000000001">
      <c r="A22" s="2"/>
      <c r="B22" s="2"/>
      <c r="C22" s="2"/>
      <c r="D22" s="2"/>
      <c r="E22" s="2"/>
      <c r="F22" s="2"/>
      <c r="G22" s="192">
        <v>17</v>
      </c>
      <c r="H22" s="535" t="s">
        <v>3</v>
      </c>
      <c r="I22" s="536" t="s">
        <v>3</v>
      </c>
      <c r="J22" s="546">
        <v>0</v>
      </c>
      <c r="K22" s="546">
        <v>0</v>
      </c>
      <c r="L22" s="558">
        <v>0</v>
      </c>
      <c r="M22" s="558">
        <v>0</v>
      </c>
      <c r="N22" s="559">
        <v>10</v>
      </c>
      <c r="O22" s="559">
        <v>10</v>
      </c>
      <c r="P22" s="560">
        <v>32</v>
      </c>
      <c r="Q22" s="561">
        <v>32</v>
      </c>
      <c r="R22" s="15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8.600000000000001">
      <c r="A23" s="2"/>
      <c r="B23" s="2"/>
      <c r="C23" s="2"/>
      <c r="D23" s="2"/>
      <c r="E23" s="2"/>
      <c r="F23" s="2"/>
      <c r="G23" s="192">
        <v>18</v>
      </c>
      <c r="H23" s="535" t="s">
        <v>38</v>
      </c>
      <c r="I23" s="536" t="s">
        <v>38</v>
      </c>
      <c r="J23" s="546">
        <v>0</v>
      </c>
      <c r="K23" s="546">
        <v>0</v>
      </c>
      <c r="L23" s="558">
        <v>0</v>
      </c>
      <c r="M23" s="558">
        <v>0</v>
      </c>
      <c r="N23" s="559">
        <v>9</v>
      </c>
      <c r="O23" s="559">
        <v>9</v>
      </c>
      <c r="P23" s="560">
        <v>53</v>
      </c>
      <c r="Q23" s="561">
        <v>53</v>
      </c>
      <c r="R23" s="15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8.600000000000001">
      <c r="A24" s="2"/>
      <c r="B24" s="2"/>
      <c r="C24" s="2"/>
      <c r="D24" s="2"/>
      <c r="E24" s="2"/>
      <c r="F24" s="2"/>
      <c r="G24" s="192">
        <v>19</v>
      </c>
      <c r="H24" s="535" t="s">
        <v>31</v>
      </c>
      <c r="I24" s="536" t="s">
        <v>31</v>
      </c>
      <c r="J24" s="546">
        <v>0</v>
      </c>
      <c r="K24" s="546">
        <v>0</v>
      </c>
      <c r="L24" s="558">
        <v>0</v>
      </c>
      <c r="M24" s="558">
        <v>0</v>
      </c>
      <c r="N24" s="559">
        <v>6</v>
      </c>
      <c r="O24" s="559">
        <v>6</v>
      </c>
      <c r="P24" s="560">
        <v>56</v>
      </c>
      <c r="Q24" s="561">
        <v>56</v>
      </c>
      <c r="R24" s="15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8.600000000000001">
      <c r="A25" s="2"/>
      <c r="B25" s="2"/>
      <c r="C25" s="2"/>
      <c r="D25" s="2"/>
      <c r="E25" s="2"/>
      <c r="F25" s="2"/>
      <c r="G25" s="192">
        <v>20</v>
      </c>
      <c r="H25" s="218" t="s">
        <v>35</v>
      </c>
      <c r="I25" s="219" t="s">
        <v>35</v>
      </c>
      <c r="J25" s="547">
        <v>0</v>
      </c>
      <c r="K25" s="547">
        <v>0</v>
      </c>
      <c r="L25" s="558">
        <v>0</v>
      </c>
      <c r="M25" s="558">
        <v>0</v>
      </c>
      <c r="N25" s="559">
        <v>5</v>
      </c>
      <c r="O25" s="559">
        <v>5</v>
      </c>
      <c r="P25" s="560">
        <v>38</v>
      </c>
      <c r="Q25" s="561">
        <v>38</v>
      </c>
      <c r="R25" s="15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8.600000000000001">
      <c r="A26" s="2"/>
      <c r="B26" s="2"/>
      <c r="C26" s="2"/>
      <c r="D26" s="2"/>
      <c r="E26" s="2"/>
      <c r="F26" s="2"/>
      <c r="G26" s="192">
        <v>21</v>
      </c>
      <c r="H26" s="535" t="s">
        <v>40</v>
      </c>
      <c r="I26" s="536" t="s">
        <v>40</v>
      </c>
      <c r="J26" s="546">
        <v>0</v>
      </c>
      <c r="K26" s="546">
        <v>0</v>
      </c>
      <c r="L26" s="558">
        <v>0</v>
      </c>
      <c r="M26" s="558">
        <v>0</v>
      </c>
      <c r="N26" s="559">
        <v>3</v>
      </c>
      <c r="O26" s="559">
        <v>3</v>
      </c>
      <c r="P26" s="560">
        <v>42</v>
      </c>
      <c r="Q26" s="561">
        <v>42</v>
      </c>
      <c r="R26" s="15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8.600000000000001">
      <c r="A27" s="2"/>
      <c r="B27" s="2"/>
      <c r="C27" s="2"/>
      <c r="D27" s="2"/>
      <c r="E27" s="2"/>
      <c r="F27" s="2"/>
      <c r="G27" s="192">
        <v>22</v>
      </c>
      <c r="H27" s="535" t="s">
        <v>27</v>
      </c>
      <c r="I27" s="536" t="s">
        <v>27</v>
      </c>
      <c r="J27" s="546">
        <v>0</v>
      </c>
      <c r="K27" s="546">
        <v>0</v>
      </c>
      <c r="L27" s="558">
        <v>0</v>
      </c>
      <c r="M27" s="558">
        <v>0</v>
      </c>
      <c r="N27" s="559">
        <v>3</v>
      </c>
      <c r="O27" s="559">
        <v>3</v>
      </c>
      <c r="P27" s="560">
        <v>33</v>
      </c>
      <c r="Q27" s="561">
        <v>33</v>
      </c>
      <c r="R27" s="15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8.600000000000001">
      <c r="A28" s="2"/>
      <c r="B28" s="2"/>
      <c r="C28" s="2"/>
      <c r="D28" s="2"/>
      <c r="E28" s="2"/>
      <c r="F28" s="2"/>
      <c r="G28" s="192">
        <v>23</v>
      </c>
      <c r="H28" s="535" t="s">
        <v>44</v>
      </c>
      <c r="I28" s="536" t="s">
        <v>44</v>
      </c>
      <c r="J28" s="546">
        <v>0</v>
      </c>
      <c r="K28" s="546">
        <v>0</v>
      </c>
      <c r="L28" s="558">
        <v>0</v>
      </c>
      <c r="M28" s="558">
        <v>0</v>
      </c>
      <c r="N28" s="559">
        <v>2</v>
      </c>
      <c r="O28" s="559">
        <v>2</v>
      </c>
      <c r="P28" s="560">
        <v>30</v>
      </c>
      <c r="Q28" s="561">
        <v>30</v>
      </c>
      <c r="R28" s="15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8.600000000000001">
      <c r="A29" s="2"/>
      <c r="B29" s="2"/>
      <c r="C29" s="2"/>
      <c r="D29" s="2"/>
      <c r="E29" s="2"/>
      <c r="F29" s="2"/>
      <c r="G29" s="192">
        <v>24</v>
      </c>
      <c r="H29" s="535" t="s">
        <v>45</v>
      </c>
      <c r="I29" s="536" t="s">
        <v>45</v>
      </c>
      <c r="J29" s="546">
        <v>0</v>
      </c>
      <c r="K29" s="546">
        <v>0</v>
      </c>
      <c r="L29" s="558">
        <v>0</v>
      </c>
      <c r="M29" s="558">
        <v>0</v>
      </c>
      <c r="N29" s="559">
        <v>2</v>
      </c>
      <c r="O29" s="559">
        <v>2</v>
      </c>
      <c r="P29" s="560">
        <v>27</v>
      </c>
      <c r="Q29" s="561">
        <v>27</v>
      </c>
      <c r="R29" s="15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8.600000000000001">
      <c r="A30" s="2"/>
      <c r="B30" s="2"/>
      <c r="C30" s="2"/>
      <c r="D30" s="2"/>
      <c r="E30" s="2"/>
      <c r="F30" s="2"/>
      <c r="G30" s="192">
        <v>25</v>
      </c>
      <c r="H30" s="535" t="s">
        <v>76</v>
      </c>
      <c r="I30" s="536" t="s">
        <v>76</v>
      </c>
      <c r="J30" s="546">
        <v>0</v>
      </c>
      <c r="K30" s="546">
        <v>0</v>
      </c>
      <c r="L30" s="558">
        <v>0</v>
      </c>
      <c r="M30" s="558">
        <v>0</v>
      </c>
      <c r="N30" s="566">
        <v>2</v>
      </c>
      <c r="O30" s="566">
        <v>2</v>
      </c>
      <c r="P30" s="560">
        <v>11</v>
      </c>
      <c r="Q30" s="561">
        <v>11</v>
      </c>
      <c r="R30" s="15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8.600000000000001">
      <c r="A31" s="2"/>
      <c r="B31" s="2"/>
      <c r="C31" s="2"/>
      <c r="D31" s="2"/>
      <c r="E31" s="2"/>
      <c r="F31" s="2"/>
      <c r="G31" s="192">
        <v>26</v>
      </c>
      <c r="H31" s="535" t="s">
        <v>39</v>
      </c>
      <c r="I31" s="536" t="s">
        <v>39</v>
      </c>
      <c r="J31" s="546">
        <v>0</v>
      </c>
      <c r="K31" s="546">
        <v>0</v>
      </c>
      <c r="L31" s="558">
        <v>0</v>
      </c>
      <c r="M31" s="558">
        <v>0</v>
      </c>
      <c r="N31" s="559">
        <v>1</v>
      </c>
      <c r="O31" s="559">
        <v>1</v>
      </c>
      <c r="P31" s="560">
        <v>37</v>
      </c>
      <c r="Q31" s="561">
        <v>37</v>
      </c>
      <c r="R31" s="15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8.600000000000001">
      <c r="A32" s="2"/>
      <c r="B32" s="2"/>
      <c r="C32" s="2"/>
      <c r="D32" s="2"/>
      <c r="E32" s="2"/>
      <c r="F32" s="2"/>
      <c r="G32" s="192">
        <v>27</v>
      </c>
      <c r="H32" s="535" t="s">
        <v>46</v>
      </c>
      <c r="I32" s="536" t="s">
        <v>46</v>
      </c>
      <c r="J32" s="562">
        <v>0</v>
      </c>
      <c r="K32" s="562">
        <v>0</v>
      </c>
      <c r="L32" s="563">
        <v>0</v>
      </c>
      <c r="M32" s="563">
        <v>0</v>
      </c>
      <c r="N32" s="564">
        <v>1</v>
      </c>
      <c r="O32" s="564">
        <v>1</v>
      </c>
      <c r="P32" s="560">
        <v>23</v>
      </c>
      <c r="Q32" s="561">
        <v>23</v>
      </c>
      <c r="R32" s="15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8.600000000000001">
      <c r="A33" s="2"/>
      <c r="B33" s="2"/>
      <c r="C33" s="2"/>
      <c r="D33" s="2"/>
      <c r="E33" s="2"/>
      <c r="F33" s="2"/>
      <c r="G33" s="192">
        <v>28</v>
      </c>
      <c r="H33" s="535" t="s">
        <v>37</v>
      </c>
      <c r="I33" s="548" t="s">
        <v>37</v>
      </c>
      <c r="J33" s="565">
        <v>0</v>
      </c>
      <c r="K33" s="546">
        <v>0</v>
      </c>
      <c r="L33" s="558">
        <v>0</v>
      </c>
      <c r="M33" s="558">
        <v>0</v>
      </c>
      <c r="N33" s="559">
        <v>0</v>
      </c>
      <c r="O33" s="559">
        <v>0</v>
      </c>
      <c r="P33" s="560">
        <v>73</v>
      </c>
      <c r="Q33" s="561">
        <v>73</v>
      </c>
      <c r="R33" s="15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8.600000000000001">
      <c r="A34" s="2"/>
      <c r="B34" s="2"/>
      <c r="C34" s="2"/>
      <c r="D34" s="2"/>
      <c r="E34" s="2"/>
      <c r="F34" s="2"/>
      <c r="G34" s="192">
        <v>29</v>
      </c>
      <c r="H34" s="535" t="s">
        <v>43</v>
      </c>
      <c r="I34" s="548" t="s">
        <v>43</v>
      </c>
      <c r="J34" s="565">
        <v>0</v>
      </c>
      <c r="K34" s="546">
        <v>0</v>
      </c>
      <c r="L34" s="567">
        <v>0</v>
      </c>
      <c r="M34" s="567">
        <v>0</v>
      </c>
      <c r="N34" s="568">
        <v>0</v>
      </c>
      <c r="O34" s="568">
        <v>0</v>
      </c>
      <c r="P34" s="560">
        <v>17</v>
      </c>
      <c r="Q34" s="561">
        <v>17</v>
      </c>
      <c r="R34" s="15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8.600000000000001">
      <c r="A35" s="2"/>
      <c r="B35" s="2"/>
      <c r="C35" s="2"/>
      <c r="D35" s="2"/>
      <c r="E35" s="2"/>
      <c r="F35" s="2"/>
      <c r="G35" s="192">
        <v>30</v>
      </c>
      <c r="H35" s="535" t="s">
        <v>48</v>
      </c>
      <c r="I35" s="548" t="s">
        <v>48</v>
      </c>
      <c r="J35" s="565">
        <v>0</v>
      </c>
      <c r="K35" s="546">
        <v>0</v>
      </c>
      <c r="L35" s="558">
        <v>0</v>
      </c>
      <c r="M35" s="558">
        <v>0</v>
      </c>
      <c r="N35" s="559">
        <v>0</v>
      </c>
      <c r="O35" s="559">
        <v>0</v>
      </c>
      <c r="P35" s="560">
        <v>16</v>
      </c>
      <c r="Q35" s="561">
        <v>16</v>
      </c>
      <c r="R35" s="15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8.600000000000001">
      <c r="A36" s="2"/>
      <c r="B36" s="2"/>
      <c r="C36" s="2"/>
      <c r="D36" s="2"/>
      <c r="E36" s="2"/>
      <c r="F36" s="2"/>
      <c r="G36" s="192">
        <v>31</v>
      </c>
      <c r="H36" s="535" t="s">
        <v>49</v>
      </c>
      <c r="I36" s="548" t="s">
        <v>49</v>
      </c>
      <c r="J36" s="565">
        <v>0</v>
      </c>
      <c r="K36" s="546">
        <v>0</v>
      </c>
      <c r="L36" s="558">
        <v>0</v>
      </c>
      <c r="M36" s="558">
        <v>0</v>
      </c>
      <c r="N36" s="559">
        <v>0</v>
      </c>
      <c r="O36" s="559">
        <v>0</v>
      </c>
      <c r="P36" s="560">
        <v>6</v>
      </c>
      <c r="Q36" s="561">
        <v>6</v>
      </c>
      <c r="R36" s="15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8.600000000000001">
      <c r="A37" s="2"/>
      <c r="B37" s="2"/>
      <c r="C37" s="2"/>
      <c r="D37" s="2"/>
      <c r="E37" s="2"/>
      <c r="F37" s="2"/>
      <c r="G37" s="192">
        <v>32</v>
      </c>
      <c r="H37" s="535" t="s">
        <v>66</v>
      </c>
      <c r="I37" s="548" t="s">
        <v>66</v>
      </c>
      <c r="J37" s="565">
        <v>0</v>
      </c>
      <c r="K37" s="546">
        <v>0</v>
      </c>
      <c r="L37" s="558">
        <v>0</v>
      </c>
      <c r="M37" s="558">
        <v>0</v>
      </c>
      <c r="N37" s="559">
        <v>0</v>
      </c>
      <c r="O37" s="559">
        <v>0</v>
      </c>
      <c r="P37" s="560">
        <v>3</v>
      </c>
      <c r="Q37" s="561">
        <v>3</v>
      </c>
      <c r="R37" s="15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8.600000000000001">
      <c r="A38" s="2"/>
      <c r="B38" s="2"/>
      <c r="C38" s="2"/>
      <c r="D38" s="2"/>
      <c r="E38" s="2"/>
      <c r="F38" s="2"/>
      <c r="G38" s="192">
        <v>33</v>
      </c>
      <c r="H38" s="535" t="s">
        <v>50</v>
      </c>
      <c r="I38" s="548" t="s">
        <v>50</v>
      </c>
      <c r="J38" s="573">
        <v>0</v>
      </c>
      <c r="K38" s="562">
        <v>0</v>
      </c>
      <c r="L38" s="563">
        <v>0</v>
      </c>
      <c r="M38" s="563">
        <v>0</v>
      </c>
      <c r="N38" s="564">
        <v>0</v>
      </c>
      <c r="O38" s="564">
        <v>0</v>
      </c>
      <c r="P38" s="560">
        <v>0</v>
      </c>
      <c r="Q38" s="561">
        <v>0</v>
      </c>
      <c r="R38" s="15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9.2" thickBot="1">
      <c r="A39" s="2"/>
      <c r="B39" s="2"/>
      <c r="C39" s="2"/>
      <c r="D39" s="2"/>
      <c r="E39" s="2"/>
      <c r="F39" s="2"/>
      <c r="G39" s="192">
        <v>34</v>
      </c>
      <c r="H39" s="552" t="s">
        <v>41</v>
      </c>
      <c r="I39" s="553" t="s">
        <v>41</v>
      </c>
      <c r="J39" s="574">
        <v>0</v>
      </c>
      <c r="K39" s="575">
        <v>0</v>
      </c>
      <c r="L39" s="576">
        <v>0</v>
      </c>
      <c r="M39" s="577">
        <v>0</v>
      </c>
      <c r="N39" s="578">
        <v>0</v>
      </c>
      <c r="O39" s="579">
        <v>0</v>
      </c>
      <c r="P39" s="580">
        <v>0</v>
      </c>
      <c r="Q39" s="581">
        <v>0</v>
      </c>
      <c r="R39" s="15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8.600000000000001">
      <c r="A40" s="2"/>
      <c r="B40" s="2"/>
      <c r="C40" s="2"/>
      <c r="D40" s="2"/>
      <c r="E40" s="2"/>
      <c r="F40" s="2"/>
      <c r="G40" s="184"/>
      <c r="H40" s="549"/>
      <c r="I40" s="549"/>
      <c r="J40" s="572"/>
      <c r="K40" s="572"/>
      <c r="L40" s="555"/>
      <c r="M40" s="555"/>
      <c r="N40" s="556"/>
      <c r="O40" s="556"/>
      <c r="P40" s="557"/>
      <c r="Q40" s="557"/>
      <c r="R40" s="15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8.600000000000001">
      <c r="A41" s="2"/>
      <c r="B41" s="2"/>
      <c r="C41" s="2"/>
      <c r="D41" s="2"/>
      <c r="E41" s="2"/>
      <c r="F41" s="2"/>
      <c r="G41" s="184"/>
      <c r="H41" s="549"/>
      <c r="I41" s="549"/>
      <c r="J41" s="572"/>
      <c r="K41" s="572"/>
      <c r="L41" s="555"/>
      <c r="M41" s="555"/>
      <c r="N41" s="556"/>
      <c r="O41" s="556"/>
      <c r="P41" s="557"/>
      <c r="Q41" s="557"/>
      <c r="R41" s="15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8.600000000000001">
      <c r="A42" s="2"/>
      <c r="B42" s="2"/>
      <c r="C42" s="2"/>
      <c r="D42" s="2"/>
      <c r="E42" s="2"/>
      <c r="F42" s="2"/>
      <c r="G42" s="184"/>
      <c r="H42" s="549"/>
      <c r="I42" s="549"/>
      <c r="J42" s="554"/>
      <c r="K42" s="554"/>
      <c r="L42" s="555"/>
      <c r="M42" s="555"/>
      <c r="N42" s="556"/>
      <c r="O42" s="556"/>
      <c r="P42" s="557"/>
      <c r="Q42" s="557"/>
      <c r="R42" s="15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8.600000000000001">
      <c r="A43" s="2"/>
      <c r="B43" s="2"/>
      <c r="C43" s="2"/>
      <c r="D43" s="2"/>
      <c r="E43" s="2"/>
      <c r="F43" s="2"/>
      <c r="G43" s="185"/>
      <c r="H43" s="549"/>
      <c r="I43" s="549"/>
      <c r="J43" s="186"/>
      <c r="K43" s="187"/>
      <c r="L43" s="152"/>
      <c r="M43" s="57"/>
      <c r="N43" s="187"/>
      <c r="O43" s="152"/>
      <c r="P43" s="57"/>
      <c r="Q43" s="187"/>
      <c r="R43" s="15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8.600000000000001">
      <c r="A44" s="2"/>
      <c r="B44" s="2"/>
      <c r="C44" s="2"/>
      <c r="D44" s="2"/>
      <c r="E44" s="2"/>
      <c r="F44" s="2"/>
      <c r="G44" s="185"/>
      <c r="H44" s="549"/>
      <c r="I44" s="549"/>
      <c r="J44" s="186"/>
      <c r="K44" s="187"/>
      <c r="L44" s="152"/>
      <c r="M44" s="57"/>
      <c r="N44" s="187"/>
      <c r="O44" s="152"/>
      <c r="P44" s="57"/>
      <c r="Q44" s="187"/>
      <c r="R44" s="15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8.600000000000001">
      <c r="A45" s="2"/>
      <c r="B45" s="2"/>
      <c r="C45" s="2"/>
      <c r="D45" s="2"/>
      <c r="E45" s="2"/>
      <c r="F45" s="2"/>
      <c r="G45" s="185"/>
      <c r="H45" s="549"/>
      <c r="I45" s="549"/>
      <c r="J45" s="186"/>
      <c r="K45" s="187"/>
      <c r="L45" s="152"/>
      <c r="M45" s="57"/>
      <c r="N45" s="187"/>
      <c r="O45" s="152"/>
      <c r="P45" s="57"/>
      <c r="Q45" s="187"/>
      <c r="R45" s="15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8.600000000000001">
      <c r="A46" s="2"/>
      <c r="B46" s="2"/>
      <c r="C46" s="2"/>
      <c r="D46" s="2"/>
      <c r="E46" s="2"/>
      <c r="F46" s="2"/>
      <c r="G46" s="185"/>
      <c r="H46" s="549"/>
      <c r="I46" s="549"/>
      <c r="J46" s="188"/>
      <c r="K46" s="187"/>
      <c r="L46" s="152"/>
      <c r="M46" s="57"/>
      <c r="N46" s="187"/>
      <c r="O46" s="152"/>
      <c r="P46" s="57"/>
      <c r="Q46" s="187"/>
      <c r="R46" s="15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8.600000000000001">
      <c r="A47" s="2"/>
      <c r="B47" s="2"/>
      <c r="C47" s="2"/>
      <c r="D47" s="2"/>
      <c r="E47" s="2"/>
      <c r="F47" s="2"/>
      <c r="G47" s="185"/>
      <c r="H47" s="550"/>
      <c r="I47" s="550"/>
      <c r="J47" s="186"/>
      <c r="K47" s="187"/>
      <c r="L47" s="75"/>
      <c r="M47" s="57"/>
      <c r="N47" s="187"/>
      <c r="O47" s="152"/>
      <c r="P47" s="57"/>
      <c r="Q47" s="187"/>
      <c r="R47" s="15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8.600000000000001">
      <c r="A48" s="2"/>
      <c r="B48" s="2"/>
      <c r="C48" s="2"/>
      <c r="D48" s="2"/>
      <c r="E48" s="2"/>
      <c r="F48" s="2"/>
      <c r="G48" s="185"/>
      <c r="H48" s="550"/>
      <c r="I48" s="550"/>
      <c r="J48" s="189"/>
      <c r="K48" s="187"/>
      <c r="L48" s="152"/>
      <c r="M48" s="57"/>
      <c r="N48" s="187"/>
      <c r="O48" s="152"/>
      <c r="P48" s="57"/>
      <c r="Q48" s="187"/>
      <c r="R48" s="15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>
      <c r="A49" s="2"/>
      <c r="B49" s="2"/>
      <c r="C49" s="2"/>
      <c r="D49" s="2"/>
      <c r="E49" s="2"/>
      <c r="F49" s="2"/>
      <c r="G49" s="551"/>
      <c r="H49" s="551"/>
      <c r="I49" s="551"/>
      <c r="J49" s="551"/>
      <c r="K49" s="551"/>
      <c r="L49" s="551"/>
      <c r="M49" s="551"/>
      <c r="N49" s="551"/>
      <c r="O49" s="551"/>
      <c r="P49" s="551"/>
      <c r="Q49" s="551"/>
      <c r="R49" s="551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1.6">
      <c r="A50" s="2"/>
      <c r="B50" s="2"/>
      <c r="C50" s="2"/>
      <c r="D50" s="2"/>
      <c r="E50" s="2"/>
      <c r="F50" s="2"/>
      <c r="G50" s="57"/>
      <c r="H50" s="57"/>
      <c r="I50" s="57"/>
      <c r="J50" s="57"/>
      <c r="K50" s="190"/>
      <c r="L50" s="191"/>
      <c r="M50" s="57"/>
      <c r="N50" s="190"/>
      <c r="O50" s="191"/>
      <c r="P50" s="57"/>
      <c r="Q50" s="190"/>
      <c r="R50" s="191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</sheetData>
  <mergeCells count="198">
    <mergeCell ref="H2:Q2"/>
    <mergeCell ref="J40:K40"/>
    <mergeCell ref="L40:M40"/>
    <mergeCell ref="N40:O40"/>
    <mergeCell ref="P40:Q40"/>
    <mergeCell ref="J41:K41"/>
    <mergeCell ref="L41:M41"/>
    <mergeCell ref="N41:O41"/>
    <mergeCell ref="P41:Q41"/>
    <mergeCell ref="J38:K38"/>
    <mergeCell ref="L38:M38"/>
    <mergeCell ref="N38:O38"/>
    <mergeCell ref="P38:Q38"/>
    <mergeCell ref="J39:K39"/>
    <mergeCell ref="L39:M39"/>
    <mergeCell ref="N39:O39"/>
    <mergeCell ref="P39:Q39"/>
    <mergeCell ref="J36:K36"/>
    <mergeCell ref="L36:M36"/>
    <mergeCell ref="N36:O36"/>
    <mergeCell ref="P36:Q36"/>
    <mergeCell ref="J37:K37"/>
    <mergeCell ref="L37:M37"/>
    <mergeCell ref="N37:O37"/>
    <mergeCell ref="P37:Q37"/>
    <mergeCell ref="J34:K34"/>
    <mergeCell ref="L34:M34"/>
    <mergeCell ref="N34:O34"/>
    <mergeCell ref="P34:Q34"/>
    <mergeCell ref="J35:K35"/>
    <mergeCell ref="L35:M35"/>
    <mergeCell ref="N35:O35"/>
    <mergeCell ref="P35:Q35"/>
    <mergeCell ref="J32:K32"/>
    <mergeCell ref="L32:M32"/>
    <mergeCell ref="N32:O32"/>
    <mergeCell ref="P32:Q32"/>
    <mergeCell ref="J33:K33"/>
    <mergeCell ref="L33:M33"/>
    <mergeCell ref="N33:O33"/>
    <mergeCell ref="P33:Q33"/>
    <mergeCell ref="J30:K30"/>
    <mergeCell ref="L30:M30"/>
    <mergeCell ref="N30:O30"/>
    <mergeCell ref="P30:Q30"/>
    <mergeCell ref="J31:K31"/>
    <mergeCell ref="L31:M31"/>
    <mergeCell ref="N31:O31"/>
    <mergeCell ref="P31:Q31"/>
    <mergeCell ref="J28:K28"/>
    <mergeCell ref="L28:M28"/>
    <mergeCell ref="N28:O28"/>
    <mergeCell ref="P28:Q28"/>
    <mergeCell ref="J29:K29"/>
    <mergeCell ref="L29:M29"/>
    <mergeCell ref="N29:O29"/>
    <mergeCell ref="P29:Q29"/>
    <mergeCell ref="L26:M26"/>
    <mergeCell ref="N26:O26"/>
    <mergeCell ref="P26:Q26"/>
    <mergeCell ref="J27:K27"/>
    <mergeCell ref="L27:M27"/>
    <mergeCell ref="N27:O27"/>
    <mergeCell ref="P27:Q27"/>
    <mergeCell ref="L25:M25"/>
    <mergeCell ref="N25:O25"/>
    <mergeCell ref="P25:Q25"/>
    <mergeCell ref="J23:K23"/>
    <mergeCell ref="L23:M23"/>
    <mergeCell ref="N23:O23"/>
    <mergeCell ref="P23:Q23"/>
    <mergeCell ref="J24:K24"/>
    <mergeCell ref="L24:M24"/>
    <mergeCell ref="N24:O24"/>
    <mergeCell ref="P24:Q24"/>
    <mergeCell ref="L21:M21"/>
    <mergeCell ref="N21:O21"/>
    <mergeCell ref="P21:Q21"/>
    <mergeCell ref="J22:K22"/>
    <mergeCell ref="L22:M22"/>
    <mergeCell ref="N22:O22"/>
    <mergeCell ref="P22:Q22"/>
    <mergeCell ref="J19:K19"/>
    <mergeCell ref="L19:M19"/>
    <mergeCell ref="N19:O19"/>
    <mergeCell ref="P19:Q19"/>
    <mergeCell ref="J20:K20"/>
    <mergeCell ref="L20:M20"/>
    <mergeCell ref="N20:O20"/>
    <mergeCell ref="P20:Q20"/>
    <mergeCell ref="J17:K17"/>
    <mergeCell ref="L17:M17"/>
    <mergeCell ref="N17:O17"/>
    <mergeCell ref="P17:Q17"/>
    <mergeCell ref="J18:K18"/>
    <mergeCell ref="L18:M18"/>
    <mergeCell ref="N18:O18"/>
    <mergeCell ref="P18:Q18"/>
    <mergeCell ref="J15:K15"/>
    <mergeCell ref="L15:M15"/>
    <mergeCell ref="N15:O15"/>
    <mergeCell ref="P15:Q15"/>
    <mergeCell ref="J16:K16"/>
    <mergeCell ref="L16:M16"/>
    <mergeCell ref="N16:O16"/>
    <mergeCell ref="P16:Q16"/>
    <mergeCell ref="J13:K13"/>
    <mergeCell ref="L13:M13"/>
    <mergeCell ref="N13:O13"/>
    <mergeCell ref="P13:Q13"/>
    <mergeCell ref="J14:K14"/>
    <mergeCell ref="L14:M14"/>
    <mergeCell ref="N14:O14"/>
    <mergeCell ref="P14:Q14"/>
    <mergeCell ref="J11:K11"/>
    <mergeCell ref="L11:M11"/>
    <mergeCell ref="N11:O11"/>
    <mergeCell ref="P11:Q11"/>
    <mergeCell ref="J12:K12"/>
    <mergeCell ref="L12:M12"/>
    <mergeCell ref="N12:O12"/>
    <mergeCell ref="P12:Q12"/>
    <mergeCell ref="J9:K9"/>
    <mergeCell ref="L9:M9"/>
    <mergeCell ref="N9:O9"/>
    <mergeCell ref="P9:Q9"/>
    <mergeCell ref="J10:K10"/>
    <mergeCell ref="L10:M10"/>
    <mergeCell ref="N10:O10"/>
    <mergeCell ref="P10:Q10"/>
    <mergeCell ref="J7:K7"/>
    <mergeCell ref="L7:M7"/>
    <mergeCell ref="N7:O7"/>
    <mergeCell ref="P7:Q7"/>
    <mergeCell ref="J8:K8"/>
    <mergeCell ref="L8:M8"/>
    <mergeCell ref="N8:O8"/>
    <mergeCell ref="P8:Q8"/>
    <mergeCell ref="H44:I44"/>
    <mergeCell ref="H45:I45"/>
    <mergeCell ref="H46:I46"/>
    <mergeCell ref="H47:I47"/>
    <mergeCell ref="H48:I48"/>
    <mergeCell ref="G49:R49"/>
    <mergeCell ref="H38:I38"/>
    <mergeCell ref="H39:I39"/>
    <mergeCell ref="H40:I40"/>
    <mergeCell ref="H41:I41"/>
    <mergeCell ref="H42:I42"/>
    <mergeCell ref="H43:I43"/>
    <mergeCell ref="J42:K42"/>
    <mergeCell ref="L42:M42"/>
    <mergeCell ref="N42:O42"/>
    <mergeCell ref="P42:Q42"/>
    <mergeCell ref="H34:I34"/>
    <mergeCell ref="H35:I35"/>
    <mergeCell ref="H36:I36"/>
    <mergeCell ref="H37:I37"/>
    <mergeCell ref="H28:I28"/>
    <mergeCell ref="H29:I29"/>
    <mergeCell ref="H30:I30"/>
    <mergeCell ref="H31:I31"/>
    <mergeCell ref="H32:I32"/>
    <mergeCell ref="H33:I33"/>
    <mergeCell ref="H26:I26"/>
    <mergeCell ref="H27:I27"/>
    <mergeCell ref="J26:K26"/>
    <mergeCell ref="H19:I19"/>
    <mergeCell ref="H20:I20"/>
    <mergeCell ref="H21:I21"/>
    <mergeCell ref="H22:I22"/>
    <mergeCell ref="H23:I23"/>
    <mergeCell ref="H24:I24"/>
    <mergeCell ref="J21:K21"/>
    <mergeCell ref="J25:K25"/>
    <mergeCell ref="H15:I15"/>
    <mergeCell ref="H16:I16"/>
    <mergeCell ref="H17:I17"/>
    <mergeCell ref="H18:I18"/>
    <mergeCell ref="H9:I9"/>
    <mergeCell ref="H10:I10"/>
    <mergeCell ref="H11:I11"/>
    <mergeCell ref="H12:I12"/>
    <mergeCell ref="H13:I13"/>
    <mergeCell ref="H14:I14"/>
    <mergeCell ref="L6:M6"/>
    <mergeCell ref="H6:I6"/>
    <mergeCell ref="H7:I7"/>
    <mergeCell ref="H8:I8"/>
    <mergeCell ref="J6:K6"/>
    <mergeCell ref="N6:O6"/>
    <mergeCell ref="P6:Q6"/>
    <mergeCell ref="I3:L3"/>
    <mergeCell ref="L5:M5"/>
    <mergeCell ref="J5:K5"/>
    <mergeCell ref="P5:Q5"/>
    <mergeCell ref="N5:O5"/>
    <mergeCell ref="H5:I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B0C-3175-4345-AD6D-1896C0BDB0A2}">
  <dimension ref="A1:AF71"/>
  <sheetViews>
    <sheetView workbookViewId="0">
      <selection activeCell="AA6" sqref="AA6"/>
    </sheetView>
  </sheetViews>
  <sheetFormatPr defaultRowHeight="14.4"/>
  <cols>
    <col min="1" max="1" width="13.5546875" customWidth="1"/>
    <col min="2" max="2" width="5.109375" customWidth="1"/>
    <col min="4" max="4" width="19.6640625" customWidth="1"/>
    <col min="5" max="5" width="10.33203125" customWidth="1"/>
    <col min="6" max="6" width="13.44140625" customWidth="1"/>
    <col min="7" max="7" width="10" customWidth="1"/>
    <col min="8" max="24" width="5.6640625" customWidth="1"/>
    <col min="25" max="25" width="6" customWidth="1"/>
  </cols>
  <sheetData>
    <row r="1" spans="1:3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.6">
      <c r="A2" s="2"/>
      <c r="B2" s="65"/>
      <c r="C2" s="582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2"/>
      <c r="Z2" s="2"/>
      <c r="AA2" s="2"/>
      <c r="AB2" s="2"/>
      <c r="AC2" s="2"/>
      <c r="AD2" s="2"/>
      <c r="AE2" s="2"/>
      <c r="AF2" s="2"/>
    </row>
    <row r="3" spans="1:32" ht="21">
      <c r="A3" s="2"/>
      <c r="B3" s="57"/>
      <c r="C3" s="66"/>
      <c r="D3" s="66"/>
      <c r="E3" s="202"/>
      <c r="F3" s="203"/>
      <c r="G3" s="203"/>
      <c r="H3" s="204"/>
      <c r="I3" s="204"/>
      <c r="J3" s="204"/>
      <c r="K3" s="202"/>
      <c r="L3" s="204"/>
      <c r="M3" s="204"/>
      <c r="N3" s="204"/>
      <c r="O3" s="204"/>
      <c r="P3" s="204"/>
      <c r="Q3" s="67"/>
      <c r="R3" s="198"/>
      <c r="S3" s="198"/>
      <c r="T3" s="198"/>
      <c r="U3" s="198"/>
      <c r="V3" s="198"/>
      <c r="W3" s="199"/>
      <c r="X3" s="2"/>
      <c r="Y3" s="2"/>
      <c r="Z3" s="2"/>
      <c r="AA3" s="2"/>
      <c r="AB3" s="2"/>
      <c r="AC3" s="2"/>
      <c r="AD3" s="2"/>
      <c r="AE3" s="2"/>
      <c r="AF3" s="2"/>
    </row>
    <row r="4" spans="1:32" ht="27.6">
      <c r="A4" s="2"/>
      <c r="B4" s="21"/>
      <c r="C4" s="58"/>
      <c r="D4" s="584" t="s">
        <v>55</v>
      </c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584"/>
      <c r="W4" s="584"/>
      <c r="X4" s="584"/>
      <c r="Y4" s="584"/>
      <c r="Z4" s="2"/>
      <c r="AA4" s="2"/>
      <c r="AB4" s="2"/>
      <c r="AC4" s="2"/>
      <c r="AD4" s="2"/>
      <c r="AE4" s="2"/>
      <c r="AF4" s="2"/>
    </row>
    <row r="5" spans="1:32" ht="19.2" thickBot="1">
      <c r="A5" s="2"/>
      <c r="B5" s="80"/>
      <c r="C5" s="71"/>
      <c r="D5" s="58"/>
      <c r="E5" s="206"/>
      <c r="F5" s="297" t="s">
        <v>64</v>
      </c>
      <c r="G5" s="298" t="s">
        <v>56</v>
      </c>
      <c r="H5" s="299">
        <v>1</v>
      </c>
      <c r="I5" s="300">
        <v>2</v>
      </c>
      <c r="J5" s="300">
        <v>3</v>
      </c>
      <c r="K5" s="301">
        <v>4</v>
      </c>
      <c r="L5" s="302">
        <v>5</v>
      </c>
      <c r="M5" s="201"/>
      <c r="N5" s="299">
        <v>6</v>
      </c>
      <c r="O5" s="300">
        <v>7</v>
      </c>
      <c r="P5" s="300">
        <v>8</v>
      </c>
      <c r="Q5" s="301">
        <v>9</v>
      </c>
      <c r="R5" s="303">
        <v>10</v>
      </c>
      <c r="S5" s="208"/>
      <c r="T5" s="304">
        <v>11</v>
      </c>
      <c r="U5" s="305">
        <v>12</v>
      </c>
      <c r="V5" s="305">
        <v>13</v>
      </c>
      <c r="W5" s="301">
        <v>14</v>
      </c>
      <c r="X5" s="303">
        <v>15</v>
      </c>
      <c r="Y5" s="215"/>
      <c r="Z5" s="2"/>
      <c r="AA5" s="2"/>
      <c r="AB5" s="2"/>
      <c r="AC5" s="2"/>
      <c r="AD5" s="2"/>
      <c r="AE5" s="2"/>
      <c r="AF5" s="2"/>
    </row>
    <row r="6" spans="1:32" ht="18.600000000000001">
      <c r="A6" s="2"/>
      <c r="B6" s="21"/>
      <c r="C6" s="214">
        <v>1</v>
      </c>
      <c r="D6" s="306" t="s">
        <v>73</v>
      </c>
      <c r="E6" s="307"/>
      <c r="F6" s="209">
        <v>44594</v>
      </c>
      <c r="G6" s="358">
        <f>SUM(H6:L6,N6:R6,T6:X6)</f>
        <v>1985</v>
      </c>
      <c r="H6" s="308">
        <v>144</v>
      </c>
      <c r="I6" s="308">
        <v>140</v>
      </c>
      <c r="J6" s="308">
        <v>123</v>
      </c>
      <c r="K6" s="308">
        <v>144</v>
      </c>
      <c r="L6" s="308">
        <v>127</v>
      </c>
      <c r="M6" s="309">
        <f>SUM(H6:L6)</f>
        <v>678</v>
      </c>
      <c r="N6" s="308">
        <v>114</v>
      </c>
      <c r="O6" s="308">
        <v>143</v>
      </c>
      <c r="P6" s="308">
        <v>144</v>
      </c>
      <c r="Q6" s="308">
        <v>133</v>
      </c>
      <c r="R6" s="308">
        <v>144</v>
      </c>
      <c r="S6" s="309">
        <f>SUM(N6:R6)</f>
        <v>678</v>
      </c>
      <c r="T6" s="308">
        <v>127</v>
      </c>
      <c r="U6" s="308">
        <v>144</v>
      </c>
      <c r="V6" s="308">
        <v>123</v>
      </c>
      <c r="W6" s="308">
        <v>131</v>
      </c>
      <c r="X6" s="308">
        <v>104</v>
      </c>
      <c r="Y6" s="310">
        <f>SUM(T6:X6)</f>
        <v>629</v>
      </c>
      <c r="Z6" s="2"/>
      <c r="AA6" s="2"/>
      <c r="AB6" s="2"/>
      <c r="AC6" s="2"/>
      <c r="AD6" s="2"/>
      <c r="AE6" s="2"/>
      <c r="AF6" s="2"/>
    </row>
    <row r="7" spans="1:32" ht="18.600000000000001">
      <c r="A7" s="2"/>
      <c r="B7" s="80"/>
      <c r="C7" s="214">
        <v>2</v>
      </c>
      <c r="D7" s="311" t="s">
        <v>72</v>
      </c>
      <c r="E7" s="58"/>
      <c r="F7" s="209">
        <v>44594</v>
      </c>
      <c r="G7" s="213">
        <f>SUM(H7:L7,N7:R7,T7:X7)</f>
        <v>1949</v>
      </c>
      <c r="H7" s="201">
        <v>127</v>
      </c>
      <c r="I7" s="201">
        <v>140</v>
      </c>
      <c r="J7" s="201">
        <v>123</v>
      </c>
      <c r="K7" s="207">
        <v>144</v>
      </c>
      <c r="L7" s="201">
        <v>140</v>
      </c>
      <c r="M7" s="210">
        <f>SUM(H7:L7)</f>
        <v>674</v>
      </c>
      <c r="N7" s="201">
        <v>126</v>
      </c>
      <c r="O7" s="201">
        <v>148</v>
      </c>
      <c r="P7" s="201">
        <v>127</v>
      </c>
      <c r="Q7" s="207">
        <v>110</v>
      </c>
      <c r="R7" s="211">
        <v>126</v>
      </c>
      <c r="S7" s="210">
        <f>SUM(N7:R7)</f>
        <v>637</v>
      </c>
      <c r="T7" s="216">
        <v>113</v>
      </c>
      <c r="U7" s="211">
        <v>140</v>
      </c>
      <c r="V7" s="212">
        <v>142</v>
      </c>
      <c r="W7" s="207">
        <v>119</v>
      </c>
      <c r="X7" s="211">
        <v>124</v>
      </c>
      <c r="Y7" s="312">
        <f>SUM(T7:X7)</f>
        <v>638</v>
      </c>
      <c r="Z7" s="2"/>
      <c r="AA7" s="2"/>
      <c r="AB7" s="2"/>
      <c r="AC7" s="2"/>
      <c r="AD7" s="2"/>
      <c r="AE7" s="2"/>
      <c r="AF7" s="2"/>
    </row>
    <row r="8" spans="1:32" ht="18.600000000000001">
      <c r="A8" s="2"/>
      <c r="B8" s="21"/>
      <c r="C8" s="214">
        <v>3</v>
      </c>
      <c r="D8" s="311" t="s">
        <v>11</v>
      </c>
      <c r="E8" s="206"/>
      <c r="F8" s="209">
        <v>44083</v>
      </c>
      <c r="G8" s="213">
        <f>SUM(H8:L8,N8:R8,T8:X8)</f>
        <v>1896</v>
      </c>
      <c r="H8" s="201">
        <v>127</v>
      </c>
      <c r="I8" s="201">
        <v>88</v>
      </c>
      <c r="J8" s="201">
        <v>125</v>
      </c>
      <c r="K8" s="207">
        <v>124</v>
      </c>
      <c r="L8" s="201">
        <v>140</v>
      </c>
      <c r="M8" s="210">
        <f>SUM(H8:L8)</f>
        <v>604</v>
      </c>
      <c r="N8" s="201">
        <v>127</v>
      </c>
      <c r="O8" s="201">
        <v>123</v>
      </c>
      <c r="P8" s="201">
        <v>140</v>
      </c>
      <c r="Q8" s="207">
        <v>121</v>
      </c>
      <c r="R8" s="212">
        <v>127</v>
      </c>
      <c r="S8" s="210">
        <f>SUM(N8:R8)</f>
        <v>638</v>
      </c>
      <c r="T8" s="212">
        <v>140</v>
      </c>
      <c r="U8" s="212">
        <v>131</v>
      </c>
      <c r="V8" s="212">
        <v>124</v>
      </c>
      <c r="W8" s="207">
        <v>141</v>
      </c>
      <c r="X8" s="211">
        <v>118</v>
      </c>
      <c r="Y8" s="312">
        <f>SUM(T8:X8)</f>
        <v>654</v>
      </c>
      <c r="Z8" s="2"/>
      <c r="AA8" s="2"/>
      <c r="AB8" s="2"/>
      <c r="AC8" s="2"/>
      <c r="AD8" s="2"/>
      <c r="AE8" s="2"/>
      <c r="AF8" s="2"/>
    </row>
    <row r="9" spans="1:32" ht="18.600000000000001">
      <c r="A9" s="2"/>
      <c r="B9" s="80"/>
      <c r="C9" s="214">
        <v>4</v>
      </c>
      <c r="D9" s="311" t="s">
        <v>57</v>
      </c>
      <c r="E9" s="206"/>
      <c r="F9" s="209">
        <v>44489</v>
      </c>
      <c r="G9" s="213">
        <f>SUM(H9:L9,N9:R9,T9:X9)</f>
        <v>1887</v>
      </c>
      <c r="H9" s="201">
        <v>122</v>
      </c>
      <c r="I9" s="201">
        <v>124</v>
      </c>
      <c r="J9" s="201">
        <v>127</v>
      </c>
      <c r="K9" s="207">
        <v>123</v>
      </c>
      <c r="L9" s="201">
        <v>142</v>
      </c>
      <c r="M9" s="210">
        <f>SUM(H9:L9)</f>
        <v>638</v>
      </c>
      <c r="N9" s="201">
        <v>110</v>
      </c>
      <c r="O9" s="201">
        <v>129</v>
      </c>
      <c r="P9" s="201">
        <v>128</v>
      </c>
      <c r="Q9" s="207">
        <v>120</v>
      </c>
      <c r="R9" s="211">
        <v>129</v>
      </c>
      <c r="S9" s="210">
        <f>SUM(N9:R9)</f>
        <v>616</v>
      </c>
      <c r="T9" s="360">
        <v>130</v>
      </c>
      <c r="U9" s="360">
        <v>129</v>
      </c>
      <c r="V9" s="360">
        <v>124</v>
      </c>
      <c r="W9" s="200">
        <v>126</v>
      </c>
      <c r="X9" s="211">
        <v>124</v>
      </c>
      <c r="Y9" s="312">
        <f>SUM(T9:X9)</f>
        <v>633</v>
      </c>
      <c r="Z9" s="2"/>
      <c r="AA9" s="2"/>
      <c r="AB9" s="2"/>
      <c r="AC9" s="2"/>
      <c r="AD9" s="2"/>
      <c r="AE9" s="2"/>
      <c r="AF9" s="2"/>
    </row>
    <row r="10" spans="1:32" ht="18.600000000000001">
      <c r="A10" s="2"/>
      <c r="B10" s="21"/>
      <c r="C10" s="214">
        <v>5</v>
      </c>
      <c r="D10" s="311" t="s">
        <v>25</v>
      </c>
      <c r="E10" s="206"/>
      <c r="F10" s="209">
        <v>44615</v>
      </c>
      <c r="G10" s="213">
        <f>SUM(H10:L10,N10:R10,T10:X10)</f>
        <v>1791</v>
      </c>
      <c r="H10" s="201">
        <v>121</v>
      </c>
      <c r="I10" s="201">
        <v>123</v>
      </c>
      <c r="J10" s="201">
        <v>124</v>
      </c>
      <c r="K10" s="207">
        <v>126</v>
      </c>
      <c r="L10" s="201">
        <v>113</v>
      </c>
      <c r="M10" s="210">
        <f>SUM(H10:L10)</f>
        <v>607</v>
      </c>
      <c r="N10" s="201">
        <v>125</v>
      </c>
      <c r="O10" s="201">
        <v>102</v>
      </c>
      <c r="P10" s="201">
        <v>110</v>
      </c>
      <c r="Q10" s="207">
        <v>111</v>
      </c>
      <c r="R10" s="211">
        <v>128</v>
      </c>
      <c r="S10" s="210">
        <f>SUM(N10:R10)</f>
        <v>576</v>
      </c>
      <c r="T10" s="211">
        <v>109</v>
      </c>
      <c r="U10" s="211">
        <v>131</v>
      </c>
      <c r="V10" s="212">
        <v>132</v>
      </c>
      <c r="W10" s="207">
        <v>111</v>
      </c>
      <c r="X10" s="211">
        <v>125</v>
      </c>
      <c r="Y10" s="312">
        <f>SUM(T10:X10)</f>
        <v>608</v>
      </c>
      <c r="Z10" s="2"/>
      <c r="AA10" s="2"/>
      <c r="AB10" s="2"/>
      <c r="AC10" s="2"/>
      <c r="AD10" s="2"/>
      <c r="AE10" s="2"/>
      <c r="AF10" s="2"/>
    </row>
    <row r="11" spans="1:32" ht="18.600000000000001">
      <c r="A11" s="2"/>
      <c r="B11" s="80"/>
      <c r="C11" s="214">
        <v>6</v>
      </c>
      <c r="D11" s="311" t="s">
        <v>2</v>
      </c>
      <c r="E11" s="206"/>
      <c r="F11" s="209">
        <v>44111</v>
      </c>
      <c r="G11" s="213">
        <f>SUM(H11:L11,N11:R11,T11:X11)</f>
        <v>1779</v>
      </c>
      <c r="H11" s="201">
        <v>115</v>
      </c>
      <c r="I11" s="201">
        <v>122</v>
      </c>
      <c r="J11" s="201">
        <v>126</v>
      </c>
      <c r="K11" s="207">
        <v>81</v>
      </c>
      <c r="L11" s="201">
        <v>127</v>
      </c>
      <c r="M11" s="210">
        <f>SUM(H11:L11)</f>
        <v>571</v>
      </c>
      <c r="N11" s="201">
        <v>126</v>
      </c>
      <c r="O11" s="201">
        <v>124</v>
      </c>
      <c r="P11" s="201">
        <v>125</v>
      </c>
      <c r="Q11" s="207">
        <v>127</v>
      </c>
      <c r="R11" s="211">
        <v>126</v>
      </c>
      <c r="S11" s="210">
        <f>SUM(N11:R11)</f>
        <v>628</v>
      </c>
      <c r="T11" s="360">
        <v>109</v>
      </c>
      <c r="U11" s="212">
        <v>126</v>
      </c>
      <c r="V11" s="212">
        <v>125</v>
      </c>
      <c r="W11" s="207">
        <v>127</v>
      </c>
      <c r="X11" s="211">
        <v>93</v>
      </c>
      <c r="Y11" s="312">
        <f>SUM(T11:X11)</f>
        <v>580</v>
      </c>
      <c r="Z11" s="2"/>
      <c r="AA11" s="2"/>
      <c r="AB11" s="2"/>
      <c r="AC11" s="2"/>
      <c r="AD11" s="2"/>
      <c r="AE11" s="2"/>
      <c r="AF11" s="2"/>
    </row>
    <row r="12" spans="1:32" ht="18.600000000000001">
      <c r="A12" s="2"/>
      <c r="B12" s="21"/>
      <c r="C12" s="214">
        <v>7</v>
      </c>
      <c r="D12" s="311" t="s">
        <v>58</v>
      </c>
      <c r="E12" s="206"/>
      <c r="F12" s="209">
        <v>44461</v>
      </c>
      <c r="G12" s="213">
        <f>SUM(H12:L12,N12:R12,T12:X12)</f>
        <v>1732</v>
      </c>
      <c r="H12" s="201">
        <v>101</v>
      </c>
      <c r="I12" s="201">
        <v>120</v>
      </c>
      <c r="J12" s="201">
        <v>126</v>
      </c>
      <c r="K12" s="207">
        <v>123</v>
      </c>
      <c r="L12" s="201">
        <v>115</v>
      </c>
      <c r="M12" s="210">
        <f>SUM(H12:L12)</f>
        <v>585</v>
      </c>
      <c r="N12" s="201">
        <v>144</v>
      </c>
      <c r="O12" s="201">
        <v>126</v>
      </c>
      <c r="P12" s="201">
        <v>105</v>
      </c>
      <c r="Q12" s="207">
        <v>100</v>
      </c>
      <c r="R12" s="211">
        <v>106</v>
      </c>
      <c r="S12" s="210">
        <f>SUM(N12:R12)</f>
        <v>581</v>
      </c>
      <c r="T12" s="323">
        <v>109</v>
      </c>
      <c r="U12" s="212">
        <v>106</v>
      </c>
      <c r="V12" s="212">
        <v>122</v>
      </c>
      <c r="W12" s="207">
        <v>106</v>
      </c>
      <c r="X12" s="211">
        <v>123</v>
      </c>
      <c r="Y12" s="312">
        <f>SUM(T12:X12)</f>
        <v>566</v>
      </c>
      <c r="Z12" s="2"/>
      <c r="AA12" s="2"/>
      <c r="AB12" s="2"/>
      <c r="AC12" s="2"/>
      <c r="AD12" s="2"/>
      <c r="AE12" s="2"/>
      <c r="AF12" s="2"/>
    </row>
    <row r="13" spans="1:32" ht="18.600000000000001">
      <c r="A13" s="2"/>
      <c r="B13" s="80"/>
      <c r="C13" s="214">
        <v>8</v>
      </c>
      <c r="D13" s="311" t="s">
        <v>59</v>
      </c>
      <c r="E13" s="206"/>
      <c r="F13" s="209">
        <v>44541</v>
      </c>
      <c r="G13" s="213">
        <f>SUM(H13:L13,N13:R13,T13:X13)</f>
        <v>1730</v>
      </c>
      <c r="H13" s="201">
        <v>89</v>
      </c>
      <c r="I13" s="201">
        <v>110</v>
      </c>
      <c r="J13" s="201">
        <v>112</v>
      </c>
      <c r="K13" s="207">
        <v>118</v>
      </c>
      <c r="L13" s="201">
        <v>127</v>
      </c>
      <c r="M13" s="210">
        <f>SUM(H13:L13)</f>
        <v>556</v>
      </c>
      <c r="N13" s="201">
        <v>128</v>
      </c>
      <c r="O13" s="201">
        <v>126</v>
      </c>
      <c r="P13" s="201">
        <v>126</v>
      </c>
      <c r="Q13" s="207">
        <v>120</v>
      </c>
      <c r="R13" s="212">
        <v>121</v>
      </c>
      <c r="S13" s="210">
        <f>SUM(N13:R13)</f>
        <v>621</v>
      </c>
      <c r="T13" s="323">
        <v>100</v>
      </c>
      <c r="U13" s="212">
        <v>106</v>
      </c>
      <c r="V13" s="212">
        <v>125</v>
      </c>
      <c r="W13" s="207">
        <v>120</v>
      </c>
      <c r="X13" s="211">
        <v>102</v>
      </c>
      <c r="Y13" s="312">
        <f>SUM(T13:X13)</f>
        <v>553</v>
      </c>
      <c r="Z13" s="2"/>
      <c r="AA13" s="2"/>
      <c r="AB13" s="2"/>
      <c r="AC13" s="2"/>
      <c r="AD13" s="2"/>
      <c r="AE13" s="2"/>
      <c r="AF13" s="2"/>
    </row>
    <row r="14" spans="1:32" ht="18.600000000000001">
      <c r="A14" s="2"/>
      <c r="B14" s="21"/>
      <c r="C14" s="214">
        <v>9</v>
      </c>
      <c r="D14" s="311" t="s">
        <v>26</v>
      </c>
      <c r="E14" s="206"/>
      <c r="F14" s="209">
        <v>44541</v>
      </c>
      <c r="G14" s="213">
        <f>SUM(H14:L14,N14:R14,T14:X14)</f>
        <v>1689</v>
      </c>
      <c r="H14" s="201">
        <v>120</v>
      </c>
      <c r="I14" s="201">
        <v>110</v>
      </c>
      <c r="J14" s="201">
        <v>93</v>
      </c>
      <c r="K14" s="207">
        <v>96</v>
      </c>
      <c r="L14" s="201">
        <v>122</v>
      </c>
      <c r="M14" s="210">
        <f>SUM(H14:L14)</f>
        <v>541</v>
      </c>
      <c r="N14" s="201">
        <v>110</v>
      </c>
      <c r="O14" s="201">
        <v>120</v>
      </c>
      <c r="P14" s="201">
        <v>106</v>
      </c>
      <c r="Q14" s="207">
        <v>126</v>
      </c>
      <c r="R14" s="211">
        <v>127</v>
      </c>
      <c r="S14" s="210">
        <f>SUM(N14:R14)</f>
        <v>589</v>
      </c>
      <c r="T14" s="212">
        <v>109</v>
      </c>
      <c r="U14" s="212">
        <v>101</v>
      </c>
      <c r="V14" s="212">
        <v>128</v>
      </c>
      <c r="W14" s="207">
        <v>124</v>
      </c>
      <c r="X14" s="211">
        <v>97</v>
      </c>
      <c r="Y14" s="312">
        <f>SUM(T14:X14)</f>
        <v>559</v>
      </c>
      <c r="Z14" s="2"/>
      <c r="AA14" s="2"/>
      <c r="AB14" s="2"/>
      <c r="AC14" s="2"/>
      <c r="AD14" s="2"/>
      <c r="AE14" s="2"/>
      <c r="AF14" s="2"/>
    </row>
    <row r="15" spans="1:32" ht="18.600000000000001">
      <c r="A15" s="2"/>
      <c r="B15" s="80"/>
      <c r="C15" s="214">
        <v>10</v>
      </c>
      <c r="D15" s="311" t="s">
        <v>3</v>
      </c>
      <c r="E15" s="206"/>
      <c r="F15" s="209">
        <v>44111</v>
      </c>
      <c r="G15" s="213">
        <f>SUM(H15:L15,N15:R15,T15:X15)</f>
        <v>1683</v>
      </c>
      <c r="H15" s="201">
        <v>110</v>
      </c>
      <c r="I15" s="201">
        <v>126</v>
      </c>
      <c r="J15" s="201">
        <v>108</v>
      </c>
      <c r="K15" s="207">
        <v>129</v>
      </c>
      <c r="L15" s="201">
        <v>125</v>
      </c>
      <c r="M15" s="210">
        <f>SUM(H15:L15)</f>
        <v>598</v>
      </c>
      <c r="N15" s="201">
        <v>106</v>
      </c>
      <c r="O15" s="201">
        <v>118</v>
      </c>
      <c r="P15" s="201">
        <v>115</v>
      </c>
      <c r="Q15" s="207">
        <v>103</v>
      </c>
      <c r="R15" s="211">
        <v>107</v>
      </c>
      <c r="S15" s="210">
        <f>SUM(N15:R15)</f>
        <v>549</v>
      </c>
      <c r="T15" s="360">
        <v>105</v>
      </c>
      <c r="U15" s="360">
        <v>96</v>
      </c>
      <c r="V15" s="360">
        <v>108</v>
      </c>
      <c r="W15" s="200">
        <v>107</v>
      </c>
      <c r="X15" s="211">
        <v>120</v>
      </c>
      <c r="Y15" s="312">
        <f>SUM(T15:X15)</f>
        <v>536</v>
      </c>
      <c r="Z15" s="2"/>
      <c r="AA15" s="2"/>
      <c r="AB15" s="2"/>
      <c r="AC15" s="2"/>
      <c r="AD15" s="2"/>
      <c r="AE15" s="2"/>
      <c r="AF15" s="2"/>
    </row>
    <row r="16" spans="1:32" ht="18.600000000000001">
      <c r="A16" s="2"/>
      <c r="B16" s="21"/>
      <c r="C16" s="214">
        <v>11</v>
      </c>
      <c r="D16" s="311" t="s">
        <v>29</v>
      </c>
      <c r="E16" s="206"/>
      <c r="F16" s="209">
        <v>44541</v>
      </c>
      <c r="G16" s="213">
        <f>SUM(H16:L16,N16:R16,T16:X16)</f>
        <v>1655</v>
      </c>
      <c r="H16" s="201">
        <v>124</v>
      </c>
      <c r="I16" s="201">
        <v>93</v>
      </c>
      <c r="J16" s="201">
        <v>120</v>
      </c>
      <c r="K16" s="207">
        <v>128</v>
      </c>
      <c r="L16" s="201">
        <v>105</v>
      </c>
      <c r="M16" s="210">
        <f>SUM(H16:L16)</f>
        <v>570</v>
      </c>
      <c r="N16" s="201">
        <v>102</v>
      </c>
      <c r="O16" s="201">
        <v>95</v>
      </c>
      <c r="P16" s="201">
        <v>108</v>
      </c>
      <c r="Q16" s="207">
        <v>108</v>
      </c>
      <c r="R16" s="211">
        <v>105</v>
      </c>
      <c r="S16" s="210">
        <f>SUM(N16:R16)</f>
        <v>518</v>
      </c>
      <c r="T16" s="323">
        <v>120</v>
      </c>
      <c r="U16" s="212">
        <v>123</v>
      </c>
      <c r="V16" s="212">
        <v>100</v>
      </c>
      <c r="W16" s="207">
        <v>114</v>
      </c>
      <c r="X16" s="211">
        <v>110</v>
      </c>
      <c r="Y16" s="312">
        <f>SUM(T16:X16)</f>
        <v>567</v>
      </c>
      <c r="Z16" s="2"/>
      <c r="AA16" s="2"/>
      <c r="AB16" s="2"/>
      <c r="AC16" s="2"/>
      <c r="AD16" s="2"/>
      <c r="AE16" s="2"/>
      <c r="AF16" s="2"/>
    </row>
    <row r="17" spans="1:32" ht="18.600000000000001">
      <c r="A17" s="2"/>
      <c r="B17" s="80"/>
      <c r="C17" s="214">
        <v>12</v>
      </c>
      <c r="D17" s="311" t="s">
        <v>32</v>
      </c>
      <c r="E17" s="206"/>
      <c r="F17" s="209">
        <v>44503</v>
      </c>
      <c r="G17" s="213">
        <f>SUM(H17:L17,N17:R17,T17:X17)</f>
        <v>1640</v>
      </c>
      <c r="H17" s="201">
        <v>104</v>
      </c>
      <c r="I17" s="201">
        <v>106</v>
      </c>
      <c r="J17" s="201">
        <v>129</v>
      </c>
      <c r="K17" s="207">
        <v>119</v>
      </c>
      <c r="L17" s="201">
        <v>124</v>
      </c>
      <c r="M17" s="210">
        <f>SUM(H17:L17)</f>
        <v>582</v>
      </c>
      <c r="N17" s="201">
        <v>107</v>
      </c>
      <c r="O17" s="201">
        <v>120</v>
      </c>
      <c r="P17" s="201">
        <v>102</v>
      </c>
      <c r="Q17" s="207">
        <v>109</v>
      </c>
      <c r="R17" s="211">
        <v>108</v>
      </c>
      <c r="S17" s="210">
        <f>SUM(N17:R17)</f>
        <v>546</v>
      </c>
      <c r="T17" s="323">
        <v>120</v>
      </c>
      <c r="U17" s="212">
        <v>107</v>
      </c>
      <c r="V17" s="212">
        <v>85</v>
      </c>
      <c r="W17" s="207">
        <v>92</v>
      </c>
      <c r="X17" s="211">
        <v>108</v>
      </c>
      <c r="Y17" s="312">
        <f>SUM(T17:X17)</f>
        <v>512</v>
      </c>
      <c r="Z17" s="2"/>
      <c r="AA17" s="2"/>
      <c r="AB17" s="2"/>
      <c r="AC17" s="2"/>
      <c r="AD17" s="2"/>
      <c r="AE17" s="2"/>
      <c r="AF17" s="2"/>
    </row>
    <row r="18" spans="1:32" ht="18.600000000000001">
      <c r="A18" s="2"/>
      <c r="B18" s="21"/>
      <c r="C18" s="214">
        <v>13</v>
      </c>
      <c r="D18" s="311" t="s">
        <v>28</v>
      </c>
      <c r="E18" s="206"/>
      <c r="F18" s="209">
        <v>44097</v>
      </c>
      <c r="G18" s="213">
        <f>SUM(H18:L18,N18:R18,T18:X18)</f>
        <v>1619</v>
      </c>
      <c r="H18" s="201">
        <v>104</v>
      </c>
      <c r="I18" s="201">
        <v>103</v>
      </c>
      <c r="J18" s="201">
        <v>110</v>
      </c>
      <c r="K18" s="207">
        <v>100</v>
      </c>
      <c r="L18" s="201">
        <v>107</v>
      </c>
      <c r="M18" s="210">
        <f>SUM(H18:L18)</f>
        <v>524</v>
      </c>
      <c r="N18" s="201">
        <v>123</v>
      </c>
      <c r="O18" s="201">
        <v>87</v>
      </c>
      <c r="P18" s="201">
        <v>109</v>
      </c>
      <c r="Q18" s="207">
        <v>101</v>
      </c>
      <c r="R18" s="211">
        <v>110</v>
      </c>
      <c r="S18" s="210">
        <f>SUM(N18:R18)</f>
        <v>530</v>
      </c>
      <c r="T18" s="323">
        <v>104</v>
      </c>
      <c r="U18" s="212">
        <v>124</v>
      </c>
      <c r="V18" s="212">
        <v>106</v>
      </c>
      <c r="W18" s="207">
        <v>105</v>
      </c>
      <c r="X18" s="211">
        <v>126</v>
      </c>
      <c r="Y18" s="312">
        <f>SUM(T18:X18)</f>
        <v>565</v>
      </c>
      <c r="Z18" s="2"/>
      <c r="AA18" s="2"/>
      <c r="AB18" s="2"/>
      <c r="AC18" s="2"/>
      <c r="AD18" s="2"/>
      <c r="AE18" s="2"/>
      <c r="AF18" s="2"/>
    </row>
    <row r="19" spans="1:32" ht="18.600000000000001">
      <c r="A19" s="2"/>
      <c r="B19" s="80"/>
      <c r="C19" s="214">
        <v>14</v>
      </c>
      <c r="D19" s="311" t="s">
        <v>30</v>
      </c>
      <c r="E19" s="206"/>
      <c r="F19" s="209">
        <v>44615</v>
      </c>
      <c r="G19" s="213">
        <f>SUM(H19:L19,N19:R19,T19:X19)</f>
        <v>1612</v>
      </c>
      <c r="H19" s="201">
        <v>106</v>
      </c>
      <c r="I19" s="201">
        <v>91</v>
      </c>
      <c r="J19" s="201">
        <v>105</v>
      </c>
      <c r="K19" s="207">
        <v>128</v>
      </c>
      <c r="L19" s="201">
        <v>107</v>
      </c>
      <c r="M19" s="210">
        <f>SUM(H19:L19)</f>
        <v>537</v>
      </c>
      <c r="N19" s="201">
        <v>101</v>
      </c>
      <c r="O19" s="201">
        <v>124</v>
      </c>
      <c r="P19" s="201">
        <v>120</v>
      </c>
      <c r="Q19" s="207">
        <v>120</v>
      </c>
      <c r="R19" s="211">
        <v>107</v>
      </c>
      <c r="S19" s="210">
        <f>SUM(N19:R19)</f>
        <v>572</v>
      </c>
      <c r="T19" s="323">
        <v>123</v>
      </c>
      <c r="U19" s="212">
        <v>73</v>
      </c>
      <c r="V19" s="212">
        <v>111</v>
      </c>
      <c r="W19" s="207">
        <v>89</v>
      </c>
      <c r="X19" s="211">
        <v>107</v>
      </c>
      <c r="Y19" s="312">
        <f>SUM(T19:X19)</f>
        <v>503</v>
      </c>
      <c r="Z19" s="2"/>
      <c r="AA19" s="2"/>
      <c r="AB19" s="2"/>
      <c r="AC19" s="2"/>
      <c r="AD19" s="2"/>
      <c r="AE19" s="2"/>
      <c r="AF19" s="2"/>
    </row>
    <row r="20" spans="1:32" ht="18.600000000000001">
      <c r="A20" s="2"/>
      <c r="B20" s="21"/>
      <c r="C20" s="214">
        <v>15</v>
      </c>
      <c r="D20" s="311" t="s">
        <v>34</v>
      </c>
      <c r="E20" s="206"/>
      <c r="F20" s="209">
        <v>44517</v>
      </c>
      <c r="G20" s="213">
        <f>SUM(H20:L20,N20:R20,T20:X20)</f>
        <v>1590</v>
      </c>
      <c r="H20" s="201">
        <v>100</v>
      </c>
      <c r="I20" s="201">
        <v>121</v>
      </c>
      <c r="J20" s="201">
        <v>98</v>
      </c>
      <c r="K20" s="207">
        <v>106</v>
      </c>
      <c r="L20" s="201">
        <v>109</v>
      </c>
      <c r="M20" s="210">
        <f>SUM(H20:L20)</f>
        <v>534</v>
      </c>
      <c r="N20" s="201">
        <v>105</v>
      </c>
      <c r="O20" s="201">
        <v>87</v>
      </c>
      <c r="P20" s="201">
        <v>90</v>
      </c>
      <c r="Q20" s="207">
        <v>99</v>
      </c>
      <c r="R20" s="211">
        <v>109</v>
      </c>
      <c r="S20" s="210">
        <f>SUM(N20:R20)</f>
        <v>490</v>
      </c>
      <c r="T20" s="323">
        <v>87</v>
      </c>
      <c r="U20" s="212">
        <v>146</v>
      </c>
      <c r="V20" s="212">
        <v>124</v>
      </c>
      <c r="W20" s="207">
        <v>120</v>
      </c>
      <c r="X20" s="211">
        <v>89</v>
      </c>
      <c r="Y20" s="312">
        <f>SUM(T20:X20)</f>
        <v>566</v>
      </c>
      <c r="Z20" s="2"/>
      <c r="AA20" s="2"/>
      <c r="AB20" s="2"/>
      <c r="AC20" s="2"/>
      <c r="AD20" s="2"/>
      <c r="AE20" s="2"/>
      <c r="AF20" s="2"/>
    </row>
    <row r="21" spans="1:32" ht="19.2">
      <c r="A21" s="2"/>
      <c r="B21" s="80"/>
      <c r="C21" s="214">
        <v>16</v>
      </c>
      <c r="D21" s="105" t="s">
        <v>68</v>
      </c>
      <c r="E21" s="57"/>
      <c r="F21" s="209">
        <v>44594</v>
      </c>
      <c r="G21" s="213">
        <f>SUM(H21:L21,N21:R21,T21:X21)</f>
        <v>1584</v>
      </c>
      <c r="H21" s="201">
        <v>101</v>
      </c>
      <c r="I21" s="201">
        <v>110</v>
      </c>
      <c r="J21" s="201">
        <v>109</v>
      </c>
      <c r="K21" s="201">
        <v>100</v>
      </c>
      <c r="L21" s="201">
        <v>111</v>
      </c>
      <c r="M21" s="210">
        <f>SUM(H21:L21)</f>
        <v>531</v>
      </c>
      <c r="N21" s="201">
        <v>107</v>
      </c>
      <c r="O21" s="201">
        <v>86</v>
      </c>
      <c r="P21" s="201">
        <v>125</v>
      </c>
      <c r="Q21" s="201">
        <v>107</v>
      </c>
      <c r="R21" s="201">
        <v>112</v>
      </c>
      <c r="S21" s="210">
        <f>SUM(N21:R21)</f>
        <v>537</v>
      </c>
      <c r="T21" s="201">
        <v>108</v>
      </c>
      <c r="U21" s="201">
        <v>108</v>
      </c>
      <c r="V21" s="201">
        <v>105</v>
      </c>
      <c r="W21" s="201">
        <v>88</v>
      </c>
      <c r="X21" s="201">
        <v>107</v>
      </c>
      <c r="Y21" s="312">
        <f>SUM(T21:X21)</f>
        <v>516</v>
      </c>
      <c r="Z21" s="2"/>
      <c r="AA21" s="2"/>
      <c r="AB21" s="2"/>
      <c r="AC21" s="2"/>
      <c r="AD21" s="2"/>
      <c r="AE21" s="2"/>
      <c r="AF21" s="2"/>
    </row>
    <row r="22" spans="1:32" ht="18.600000000000001">
      <c r="A22" s="2"/>
      <c r="B22" s="21"/>
      <c r="C22" s="214">
        <v>17</v>
      </c>
      <c r="D22" s="311" t="s">
        <v>31</v>
      </c>
      <c r="E22" s="206"/>
      <c r="F22" s="209">
        <v>44097</v>
      </c>
      <c r="G22" s="213">
        <f>SUM(H22:L22,N22:R22,T22:X22)</f>
        <v>1564</v>
      </c>
      <c r="H22" s="201">
        <v>105</v>
      </c>
      <c r="I22" s="201">
        <v>95</v>
      </c>
      <c r="J22" s="201">
        <v>108</v>
      </c>
      <c r="K22" s="207">
        <v>102</v>
      </c>
      <c r="L22" s="201">
        <v>92</v>
      </c>
      <c r="M22" s="210">
        <f>SUM(H22:L22)</f>
        <v>502</v>
      </c>
      <c r="N22" s="201">
        <v>110</v>
      </c>
      <c r="O22" s="201">
        <v>97</v>
      </c>
      <c r="P22" s="201">
        <v>126</v>
      </c>
      <c r="Q22" s="207">
        <v>108</v>
      </c>
      <c r="R22" s="211">
        <v>121</v>
      </c>
      <c r="S22" s="210">
        <f>SUM(N22:R22)</f>
        <v>562</v>
      </c>
      <c r="T22" s="323">
        <v>102</v>
      </c>
      <c r="U22" s="212">
        <v>120</v>
      </c>
      <c r="V22" s="212">
        <v>89</v>
      </c>
      <c r="W22" s="207">
        <v>101</v>
      </c>
      <c r="X22" s="211">
        <v>88</v>
      </c>
      <c r="Y22" s="312">
        <f>SUM(T22:X22)</f>
        <v>500</v>
      </c>
      <c r="Z22" s="2"/>
      <c r="AA22" s="2"/>
      <c r="AB22" s="2"/>
      <c r="AC22" s="2"/>
      <c r="AD22" s="2"/>
      <c r="AE22" s="2"/>
      <c r="AF22" s="2"/>
    </row>
    <row r="23" spans="1:32" ht="18.600000000000001">
      <c r="A23" s="2"/>
      <c r="B23" s="80"/>
      <c r="C23" s="214">
        <v>18</v>
      </c>
      <c r="D23" s="311" t="s">
        <v>38</v>
      </c>
      <c r="E23" s="206"/>
      <c r="F23" s="209">
        <v>44615</v>
      </c>
      <c r="G23" s="213">
        <f>SUM(H23:L23,N23:R23,T23:X23)</f>
        <v>1563</v>
      </c>
      <c r="H23" s="201">
        <v>106</v>
      </c>
      <c r="I23" s="201">
        <v>109</v>
      </c>
      <c r="J23" s="201">
        <v>85</v>
      </c>
      <c r="K23" s="207">
        <v>122</v>
      </c>
      <c r="L23" s="201">
        <v>109</v>
      </c>
      <c r="M23" s="210">
        <f>SUM(H23:L23)</f>
        <v>531</v>
      </c>
      <c r="N23" s="201">
        <v>109</v>
      </c>
      <c r="O23" s="201">
        <v>100</v>
      </c>
      <c r="P23" s="201">
        <v>105</v>
      </c>
      <c r="Q23" s="207">
        <v>86</v>
      </c>
      <c r="R23" s="211">
        <v>100</v>
      </c>
      <c r="S23" s="210">
        <f>SUM(N23:R23)</f>
        <v>500</v>
      </c>
      <c r="T23" s="323">
        <v>111</v>
      </c>
      <c r="U23" s="212">
        <v>108</v>
      </c>
      <c r="V23" s="212">
        <v>105</v>
      </c>
      <c r="W23" s="207">
        <v>97</v>
      </c>
      <c r="X23" s="211">
        <v>111</v>
      </c>
      <c r="Y23" s="312">
        <f>SUM(T23:X23)</f>
        <v>532</v>
      </c>
      <c r="Z23" s="2"/>
      <c r="AA23" s="2"/>
      <c r="AB23" s="2"/>
      <c r="AC23" s="2"/>
      <c r="AD23" s="2"/>
      <c r="AE23" s="2"/>
      <c r="AF23" s="2"/>
    </row>
    <row r="24" spans="1:32" ht="18.600000000000001">
      <c r="A24" s="2"/>
      <c r="B24" s="21"/>
      <c r="C24" s="214">
        <v>19</v>
      </c>
      <c r="D24" s="311" t="s">
        <v>60</v>
      </c>
      <c r="E24" s="206"/>
      <c r="F24" s="209">
        <v>44541</v>
      </c>
      <c r="G24" s="213">
        <f>SUM(H24:L24,N24:R24,T24:X24)</f>
        <v>1557</v>
      </c>
      <c r="H24" s="201">
        <v>92</v>
      </c>
      <c r="I24" s="201">
        <v>98</v>
      </c>
      <c r="J24" s="201">
        <v>103</v>
      </c>
      <c r="K24" s="207">
        <v>104</v>
      </c>
      <c r="L24" s="201">
        <v>106</v>
      </c>
      <c r="M24" s="210">
        <f>SUM(H24:L24)</f>
        <v>503</v>
      </c>
      <c r="N24" s="201">
        <v>106</v>
      </c>
      <c r="O24" s="201">
        <v>116</v>
      </c>
      <c r="P24" s="201">
        <v>107</v>
      </c>
      <c r="Q24" s="207">
        <v>105</v>
      </c>
      <c r="R24" s="211">
        <v>96</v>
      </c>
      <c r="S24" s="210">
        <f>SUM(N24:R24)</f>
        <v>530</v>
      </c>
      <c r="T24" s="212">
        <v>106</v>
      </c>
      <c r="U24" s="212">
        <v>91</v>
      </c>
      <c r="V24" s="212">
        <v>126</v>
      </c>
      <c r="W24" s="207">
        <v>100</v>
      </c>
      <c r="X24" s="211">
        <v>101</v>
      </c>
      <c r="Y24" s="312">
        <f>SUM(T24:X24)</f>
        <v>524</v>
      </c>
      <c r="Z24" s="2"/>
      <c r="AA24" s="2"/>
      <c r="AB24" s="2"/>
      <c r="AC24" s="2"/>
      <c r="AD24" s="2"/>
      <c r="AE24" s="2"/>
      <c r="AF24" s="2"/>
    </row>
    <row r="25" spans="1:32" ht="18.600000000000001">
      <c r="A25" s="2"/>
      <c r="B25" s="80"/>
      <c r="C25" s="214">
        <v>20</v>
      </c>
      <c r="D25" s="313" t="s">
        <v>36</v>
      </c>
      <c r="E25" s="205"/>
      <c r="F25" s="209">
        <v>44503</v>
      </c>
      <c r="G25" s="213">
        <f>SUM(H25:L25,N25:R25,T25:X25)</f>
        <v>1555</v>
      </c>
      <c r="H25" s="201">
        <v>93</v>
      </c>
      <c r="I25" s="201">
        <v>95</v>
      </c>
      <c r="J25" s="201">
        <v>100</v>
      </c>
      <c r="K25" s="207">
        <v>120</v>
      </c>
      <c r="L25" s="201">
        <v>89</v>
      </c>
      <c r="M25" s="210">
        <f>SUM(H25:L25)</f>
        <v>497</v>
      </c>
      <c r="N25" s="201">
        <v>109</v>
      </c>
      <c r="O25" s="201">
        <v>123</v>
      </c>
      <c r="P25" s="201">
        <v>107</v>
      </c>
      <c r="Q25" s="207">
        <v>94</v>
      </c>
      <c r="R25" s="211">
        <v>101</v>
      </c>
      <c r="S25" s="210">
        <f>SUM(N25:R25)</f>
        <v>534</v>
      </c>
      <c r="T25" s="323">
        <v>108</v>
      </c>
      <c r="U25" s="212">
        <v>108</v>
      </c>
      <c r="V25" s="212">
        <v>89</v>
      </c>
      <c r="W25" s="207">
        <v>120</v>
      </c>
      <c r="X25" s="211">
        <v>99</v>
      </c>
      <c r="Y25" s="312">
        <f>SUM(T25:X25)</f>
        <v>524</v>
      </c>
      <c r="Z25" s="2"/>
      <c r="AA25" s="2"/>
      <c r="AB25" s="2"/>
      <c r="AC25" s="2"/>
      <c r="AD25" s="2"/>
      <c r="AE25" s="2"/>
      <c r="AF25" s="2"/>
    </row>
    <row r="26" spans="1:32" ht="18.600000000000001">
      <c r="A26" s="2"/>
      <c r="B26" s="21"/>
      <c r="C26" s="217">
        <v>21</v>
      </c>
      <c r="D26" s="311" t="s">
        <v>27</v>
      </c>
      <c r="E26" s="206"/>
      <c r="F26" s="209">
        <v>44461</v>
      </c>
      <c r="G26" s="213">
        <f>SUM(H26:L26,N26:R26,T26:X26)</f>
        <v>1535</v>
      </c>
      <c r="H26" s="201">
        <v>73</v>
      </c>
      <c r="I26" s="201">
        <v>109</v>
      </c>
      <c r="J26" s="201">
        <v>108</v>
      </c>
      <c r="K26" s="207">
        <v>106</v>
      </c>
      <c r="L26" s="201">
        <v>101</v>
      </c>
      <c r="M26" s="210">
        <f>SUM(H26:L26)</f>
        <v>497</v>
      </c>
      <c r="N26" s="201">
        <v>115</v>
      </c>
      <c r="O26" s="201">
        <v>104</v>
      </c>
      <c r="P26" s="201">
        <v>88</v>
      </c>
      <c r="Q26" s="207">
        <v>120</v>
      </c>
      <c r="R26" s="211">
        <v>96</v>
      </c>
      <c r="S26" s="210">
        <f>SUM(N26:R26)</f>
        <v>523</v>
      </c>
      <c r="T26" s="323">
        <v>85</v>
      </c>
      <c r="U26" s="212">
        <v>104</v>
      </c>
      <c r="V26" s="212">
        <v>124</v>
      </c>
      <c r="W26" s="207">
        <v>91</v>
      </c>
      <c r="X26" s="211">
        <v>111</v>
      </c>
      <c r="Y26" s="312">
        <f>SUM(T26:X26)</f>
        <v>515</v>
      </c>
      <c r="Z26" s="2"/>
      <c r="AA26" s="2"/>
      <c r="AB26" s="2"/>
      <c r="AC26" s="2"/>
      <c r="AD26" s="2"/>
      <c r="AE26" s="2"/>
      <c r="AF26" s="2"/>
    </row>
    <row r="27" spans="1:32" ht="18.600000000000001">
      <c r="A27" s="2"/>
      <c r="B27" s="80"/>
      <c r="C27" s="214">
        <v>22</v>
      </c>
      <c r="D27" s="311" t="s">
        <v>37</v>
      </c>
      <c r="E27" s="206"/>
      <c r="F27" s="209">
        <v>44601</v>
      </c>
      <c r="G27" s="213">
        <f>SUM(H27:L27,N27:R27,T27:X27)</f>
        <v>1503</v>
      </c>
      <c r="H27" s="201">
        <v>107</v>
      </c>
      <c r="I27" s="201">
        <v>100</v>
      </c>
      <c r="J27" s="201">
        <v>91</v>
      </c>
      <c r="K27" s="207">
        <v>100</v>
      </c>
      <c r="L27" s="201">
        <v>105</v>
      </c>
      <c r="M27" s="210">
        <f>SUM(H27:L27)</f>
        <v>503</v>
      </c>
      <c r="N27" s="201">
        <v>71</v>
      </c>
      <c r="O27" s="201">
        <v>107</v>
      </c>
      <c r="P27" s="201">
        <v>111</v>
      </c>
      <c r="Q27" s="207">
        <v>108</v>
      </c>
      <c r="R27" s="211">
        <v>93</v>
      </c>
      <c r="S27" s="210">
        <f>SUM(N27:R27)</f>
        <v>490</v>
      </c>
      <c r="T27" s="323">
        <v>88</v>
      </c>
      <c r="U27" s="212">
        <v>107</v>
      </c>
      <c r="V27" s="212">
        <v>101</v>
      </c>
      <c r="W27" s="207">
        <v>108</v>
      </c>
      <c r="X27" s="211">
        <v>106</v>
      </c>
      <c r="Y27" s="312">
        <f>SUM(T27:X27)</f>
        <v>510</v>
      </c>
      <c r="Z27" s="2"/>
      <c r="AA27" s="2"/>
      <c r="AB27" s="2"/>
      <c r="AC27" s="2"/>
      <c r="AD27" s="2"/>
      <c r="AE27" s="2"/>
      <c r="AF27" s="2"/>
    </row>
    <row r="28" spans="1:32" ht="18.600000000000001">
      <c r="A28" s="2"/>
      <c r="B28" s="21"/>
      <c r="C28" s="214">
        <v>23</v>
      </c>
      <c r="D28" s="311" t="s">
        <v>35</v>
      </c>
      <c r="E28" s="206"/>
      <c r="F28" s="209">
        <v>44517</v>
      </c>
      <c r="G28" s="213">
        <f>SUM(H28:L28,N28:R28,T28:X28)</f>
        <v>1492</v>
      </c>
      <c r="H28" s="201">
        <v>96</v>
      </c>
      <c r="I28" s="201">
        <v>89</v>
      </c>
      <c r="J28" s="201">
        <v>103</v>
      </c>
      <c r="K28" s="207">
        <v>84</v>
      </c>
      <c r="L28" s="201">
        <v>95</v>
      </c>
      <c r="M28" s="210">
        <f>SUM(H28:L28)</f>
        <v>467</v>
      </c>
      <c r="N28" s="201">
        <v>100</v>
      </c>
      <c r="O28" s="201">
        <v>98</v>
      </c>
      <c r="P28" s="201">
        <v>90</v>
      </c>
      <c r="Q28" s="207">
        <v>107</v>
      </c>
      <c r="R28" s="211">
        <v>106</v>
      </c>
      <c r="S28" s="210">
        <f>SUM(N28:R28)</f>
        <v>501</v>
      </c>
      <c r="T28" s="323">
        <v>108</v>
      </c>
      <c r="U28" s="212">
        <v>89</v>
      </c>
      <c r="V28" s="212">
        <v>123</v>
      </c>
      <c r="W28" s="207">
        <v>103</v>
      </c>
      <c r="X28" s="211">
        <v>101</v>
      </c>
      <c r="Y28" s="312">
        <f>SUM(T28:X28)</f>
        <v>524</v>
      </c>
      <c r="Z28" s="2"/>
      <c r="AA28" s="2"/>
      <c r="AB28" s="2"/>
      <c r="AC28" s="2"/>
      <c r="AD28" s="2"/>
      <c r="AE28" s="2"/>
      <c r="AF28" s="2"/>
    </row>
    <row r="29" spans="1:32" ht="18.600000000000001">
      <c r="A29" s="2"/>
      <c r="B29" s="80"/>
      <c r="C29" s="214">
        <v>24</v>
      </c>
      <c r="D29" s="311" t="s">
        <v>40</v>
      </c>
      <c r="E29" s="206"/>
      <c r="F29" s="209">
        <v>44503</v>
      </c>
      <c r="G29" s="213">
        <f>SUM(H29:L29,N29:R29,T29:X29)</f>
        <v>1468</v>
      </c>
      <c r="H29" s="201">
        <v>120</v>
      </c>
      <c r="I29" s="201">
        <v>107</v>
      </c>
      <c r="J29" s="201">
        <v>88</v>
      </c>
      <c r="K29" s="207">
        <v>106</v>
      </c>
      <c r="L29" s="201">
        <v>88</v>
      </c>
      <c r="M29" s="210">
        <f>SUM(H29:L29)</f>
        <v>509</v>
      </c>
      <c r="N29" s="201">
        <v>92</v>
      </c>
      <c r="O29" s="201">
        <v>100</v>
      </c>
      <c r="P29" s="201">
        <v>89</v>
      </c>
      <c r="Q29" s="207">
        <v>91</v>
      </c>
      <c r="R29" s="212">
        <v>87</v>
      </c>
      <c r="S29" s="210">
        <f>SUM(N29:R29)</f>
        <v>459</v>
      </c>
      <c r="T29" s="323">
        <v>99</v>
      </c>
      <c r="U29" s="212">
        <v>103</v>
      </c>
      <c r="V29" s="212">
        <v>108</v>
      </c>
      <c r="W29" s="207">
        <v>89</v>
      </c>
      <c r="X29" s="211">
        <v>101</v>
      </c>
      <c r="Y29" s="312">
        <f>SUM(T29:X29)</f>
        <v>500</v>
      </c>
      <c r="Z29" s="2"/>
      <c r="AA29" s="2"/>
      <c r="AB29" s="2"/>
      <c r="AC29" s="2"/>
      <c r="AD29" s="2"/>
      <c r="AE29" s="2"/>
      <c r="AF29" s="2"/>
    </row>
    <row r="30" spans="1:32" ht="18.600000000000001">
      <c r="A30" s="2"/>
      <c r="B30" s="21"/>
      <c r="C30" s="214">
        <v>25</v>
      </c>
      <c r="D30" s="311" t="s">
        <v>45</v>
      </c>
      <c r="E30" s="58"/>
      <c r="F30" s="209">
        <v>44503</v>
      </c>
      <c r="G30" s="213">
        <f>SUM(H30:L30,N30:R30,T30:X30)</f>
        <v>1415</v>
      </c>
      <c r="H30" s="201">
        <v>103</v>
      </c>
      <c r="I30" s="201">
        <v>90</v>
      </c>
      <c r="J30" s="201">
        <v>90</v>
      </c>
      <c r="K30" s="207">
        <v>103</v>
      </c>
      <c r="L30" s="201">
        <v>90</v>
      </c>
      <c r="M30" s="210">
        <f>SUM(H30:L30)</f>
        <v>476</v>
      </c>
      <c r="N30" s="201">
        <v>73</v>
      </c>
      <c r="O30" s="201">
        <v>87</v>
      </c>
      <c r="P30" s="201">
        <v>91</v>
      </c>
      <c r="Q30" s="207">
        <v>96</v>
      </c>
      <c r="R30" s="211">
        <v>104</v>
      </c>
      <c r="S30" s="210">
        <f>SUM(N30:R30)</f>
        <v>451</v>
      </c>
      <c r="T30" s="360">
        <v>100</v>
      </c>
      <c r="U30" s="360">
        <v>125</v>
      </c>
      <c r="V30" s="360">
        <v>103</v>
      </c>
      <c r="W30" s="200">
        <v>74</v>
      </c>
      <c r="X30" s="211">
        <v>86</v>
      </c>
      <c r="Y30" s="312">
        <f>SUM(T30:X30)</f>
        <v>488</v>
      </c>
      <c r="Z30" s="2"/>
      <c r="AA30" s="2"/>
      <c r="AB30" s="2"/>
      <c r="AC30" s="2"/>
      <c r="AD30" s="2"/>
      <c r="AE30" s="2"/>
      <c r="AF30" s="2"/>
    </row>
    <row r="31" spans="1:32" ht="18.600000000000001">
      <c r="A31" s="2"/>
      <c r="B31" s="80"/>
      <c r="C31" s="214">
        <v>26</v>
      </c>
      <c r="D31" s="311" t="s">
        <v>44</v>
      </c>
      <c r="E31" s="58"/>
      <c r="F31" s="209">
        <v>44601</v>
      </c>
      <c r="G31" s="213">
        <f>SUM(H31:L31,N31:R31,T31:X31)</f>
        <v>1393</v>
      </c>
      <c r="H31" s="201">
        <v>107</v>
      </c>
      <c r="I31" s="201">
        <v>82</v>
      </c>
      <c r="J31" s="201">
        <v>91</v>
      </c>
      <c r="K31" s="207">
        <v>62</v>
      </c>
      <c r="L31" s="201">
        <v>95</v>
      </c>
      <c r="M31" s="210">
        <f>SUM(H31:L31)</f>
        <v>437</v>
      </c>
      <c r="N31" s="201">
        <v>79</v>
      </c>
      <c r="O31" s="201">
        <v>110</v>
      </c>
      <c r="P31" s="201">
        <v>72</v>
      </c>
      <c r="Q31" s="207">
        <v>120</v>
      </c>
      <c r="R31" s="212">
        <v>103</v>
      </c>
      <c r="S31" s="210">
        <f>SUM(N31:R31)</f>
        <v>484</v>
      </c>
      <c r="T31" s="360">
        <v>83</v>
      </c>
      <c r="U31" s="212">
        <v>91</v>
      </c>
      <c r="V31" s="212">
        <v>91</v>
      </c>
      <c r="W31" s="207">
        <v>104</v>
      </c>
      <c r="X31" s="211">
        <v>103</v>
      </c>
      <c r="Y31" s="312">
        <f>SUM(T31:X31)</f>
        <v>472</v>
      </c>
      <c r="Z31" s="2"/>
      <c r="AA31" s="2"/>
      <c r="AB31" s="2"/>
      <c r="AC31" s="2"/>
      <c r="AD31" s="2"/>
      <c r="AE31" s="2"/>
      <c r="AF31" s="2"/>
    </row>
    <row r="32" spans="1:32" ht="18.600000000000001">
      <c r="A32" s="2"/>
      <c r="B32" s="21"/>
      <c r="C32" s="214">
        <v>27</v>
      </c>
      <c r="D32" s="311" t="s">
        <v>61</v>
      </c>
      <c r="E32" s="206"/>
      <c r="F32" s="209">
        <v>44615</v>
      </c>
      <c r="G32" s="213">
        <f>SUM(H32:L32,N32:R32,T32:X32)</f>
        <v>1384</v>
      </c>
      <c r="H32" s="201">
        <v>86</v>
      </c>
      <c r="I32" s="201">
        <v>107</v>
      </c>
      <c r="J32" s="201">
        <v>82</v>
      </c>
      <c r="K32" s="207">
        <v>93</v>
      </c>
      <c r="L32" s="201">
        <v>102</v>
      </c>
      <c r="M32" s="210">
        <f>SUM(H32:L32)</f>
        <v>470</v>
      </c>
      <c r="N32" s="201">
        <v>87</v>
      </c>
      <c r="O32" s="201">
        <v>107</v>
      </c>
      <c r="P32" s="201">
        <v>85</v>
      </c>
      <c r="Q32" s="207">
        <v>89</v>
      </c>
      <c r="R32" s="212">
        <v>92</v>
      </c>
      <c r="S32" s="210">
        <f>SUM(N32:R32)</f>
        <v>460</v>
      </c>
      <c r="T32" s="212">
        <v>73</v>
      </c>
      <c r="U32" s="212">
        <v>108</v>
      </c>
      <c r="V32" s="212">
        <v>89</v>
      </c>
      <c r="W32" s="207">
        <v>90</v>
      </c>
      <c r="X32" s="211">
        <v>94</v>
      </c>
      <c r="Y32" s="312">
        <f>SUM(T32:X32)</f>
        <v>454</v>
      </c>
      <c r="Z32" s="2"/>
      <c r="AA32" s="2"/>
      <c r="AB32" s="2"/>
      <c r="AC32" s="2"/>
      <c r="AD32" s="2"/>
      <c r="AE32" s="2"/>
      <c r="AF32" s="2"/>
    </row>
    <row r="33" spans="1:32" ht="18.600000000000001">
      <c r="A33" s="2"/>
      <c r="B33" s="21"/>
      <c r="C33" s="214">
        <v>28</v>
      </c>
      <c r="D33" s="311" t="s">
        <v>46</v>
      </c>
      <c r="E33" s="58"/>
      <c r="F33" s="209">
        <v>44601</v>
      </c>
      <c r="G33" s="213">
        <f>SUM(H33:L33,N33:R33,T33:X33)</f>
        <v>1350</v>
      </c>
      <c r="H33" s="201">
        <v>90</v>
      </c>
      <c r="I33" s="201">
        <v>94</v>
      </c>
      <c r="J33" s="201">
        <v>100</v>
      </c>
      <c r="K33" s="207">
        <v>91</v>
      </c>
      <c r="L33" s="201">
        <v>72</v>
      </c>
      <c r="M33" s="210">
        <f>SUM(H33:L33)</f>
        <v>447</v>
      </c>
      <c r="N33" s="201">
        <v>72</v>
      </c>
      <c r="O33" s="201">
        <v>84</v>
      </c>
      <c r="P33" s="201">
        <v>89</v>
      </c>
      <c r="Q33" s="207">
        <v>105</v>
      </c>
      <c r="R33" s="211">
        <v>89</v>
      </c>
      <c r="S33" s="210">
        <f>SUM(N33:R33)</f>
        <v>439</v>
      </c>
      <c r="T33" s="211">
        <v>69</v>
      </c>
      <c r="U33" s="211">
        <v>122</v>
      </c>
      <c r="V33" s="212">
        <v>86</v>
      </c>
      <c r="W33" s="207">
        <v>80</v>
      </c>
      <c r="X33" s="211">
        <v>107</v>
      </c>
      <c r="Y33" s="312">
        <f>SUM(T33:X33)</f>
        <v>464</v>
      </c>
      <c r="Z33" s="2"/>
      <c r="AA33" s="2"/>
      <c r="AB33" s="2"/>
      <c r="AC33" s="2"/>
      <c r="AD33" s="2"/>
      <c r="AE33" s="2"/>
      <c r="AF33" s="2"/>
    </row>
    <row r="34" spans="1:32" ht="18.600000000000001">
      <c r="A34" s="2"/>
      <c r="B34" s="21"/>
      <c r="C34" s="214">
        <v>29</v>
      </c>
      <c r="D34" s="311" t="s">
        <v>48</v>
      </c>
      <c r="E34" s="206"/>
      <c r="F34" s="209">
        <v>44111</v>
      </c>
      <c r="G34" s="213">
        <f>SUM(H34:L34,N34:R34,T34:X34)</f>
        <v>1331</v>
      </c>
      <c r="H34" s="201">
        <v>100</v>
      </c>
      <c r="I34" s="201">
        <v>81</v>
      </c>
      <c r="J34" s="201">
        <v>89</v>
      </c>
      <c r="K34" s="207">
        <v>70</v>
      </c>
      <c r="L34" s="201">
        <v>91</v>
      </c>
      <c r="M34" s="210">
        <f>SUM(H34:L34)</f>
        <v>431</v>
      </c>
      <c r="N34" s="201">
        <v>85</v>
      </c>
      <c r="O34" s="201">
        <v>91</v>
      </c>
      <c r="P34" s="201">
        <v>75</v>
      </c>
      <c r="Q34" s="207">
        <v>96</v>
      </c>
      <c r="R34" s="211">
        <v>84</v>
      </c>
      <c r="S34" s="210">
        <f>SUM(N34:R34)</f>
        <v>431</v>
      </c>
      <c r="T34" s="212">
        <v>100</v>
      </c>
      <c r="U34" s="212">
        <v>103</v>
      </c>
      <c r="V34" s="212">
        <v>89</v>
      </c>
      <c r="W34" s="207">
        <v>83</v>
      </c>
      <c r="X34" s="211">
        <v>94</v>
      </c>
      <c r="Y34" s="312">
        <f>SUM(T34:X34)</f>
        <v>469</v>
      </c>
      <c r="Z34" s="2"/>
      <c r="AA34" s="2"/>
      <c r="AB34" s="2"/>
      <c r="AC34" s="2"/>
      <c r="AD34" s="2"/>
      <c r="AE34" s="2"/>
      <c r="AF34" s="2"/>
    </row>
    <row r="35" spans="1:32" ht="18.600000000000001">
      <c r="A35" s="2"/>
      <c r="B35" s="21"/>
      <c r="C35" s="214">
        <v>30</v>
      </c>
      <c r="D35" s="311" t="s">
        <v>47</v>
      </c>
      <c r="E35" s="206"/>
      <c r="F35" s="209">
        <v>44615</v>
      </c>
      <c r="G35" s="213">
        <f>SUM(H35:L35,N35:R35,T35:X35)</f>
        <v>1255</v>
      </c>
      <c r="H35" s="201">
        <v>81</v>
      </c>
      <c r="I35" s="201">
        <v>75</v>
      </c>
      <c r="J35" s="201">
        <v>92</v>
      </c>
      <c r="K35" s="207">
        <v>89</v>
      </c>
      <c r="L35" s="201">
        <v>85</v>
      </c>
      <c r="M35" s="210">
        <f>SUM(H35:L35)</f>
        <v>422</v>
      </c>
      <c r="N35" s="201">
        <v>73</v>
      </c>
      <c r="O35" s="201">
        <v>72</v>
      </c>
      <c r="P35" s="201">
        <v>86</v>
      </c>
      <c r="Q35" s="207">
        <v>76</v>
      </c>
      <c r="R35" s="212">
        <v>92</v>
      </c>
      <c r="S35" s="210">
        <f>SUM(N35:R35)</f>
        <v>399</v>
      </c>
      <c r="T35" s="323">
        <v>86</v>
      </c>
      <c r="U35" s="323">
        <v>86</v>
      </c>
      <c r="V35" s="323">
        <v>81</v>
      </c>
      <c r="W35" s="200">
        <v>76</v>
      </c>
      <c r="X35" s="211">
        <v>105</v>
      </c>
      <c r="Y35" s="312">
        <f>SUM(T35:X35)</f>
        <v>434</v>
      </c>
      <c r="Z35" s="2"/>
      <c r="AA35" s="2"/>
      <c r="AB35" s="2"/>
      <c r="AC35" s="2"/>
      <c r="AD35" s="2"/>
      <c r="AE35" s="2"/>
      <c r="AF35" s="2"/>
    </row>
    <row r="36" spans="1:32" ht="18.600000000000001">
      <c r="A36" s="2"/>
      <c r="B36" s="21"/>
      <c r="C36" s="214">
        <v>31</v>
      </c>
      <c r="D36" s="311" t="s">
        <v>62</v>
      </c>
      <c r="E36" s="206"/>
      <c r="F36" s="209">
        <v>44489</v>
      </c>
      <c r="G36" s="213">
        <f>SUM(H36:L36,N36:R36,T36:X36)</f>
        <v>1247</v>
      </c>
      <c r="H36" s="201">
        <v>83</v>
      </c>
      <c r="I36" s="201">
        <v>83</v>
      </c>
      <c r="J36" s="201">
        <v>71</v>
      </c>
      <c r="K36" s="207">
        <v>86</v>
      </c>
      <c r="L36" s="201">
        <v>84</v>
      </c>
      <c r="M36" s="210">
        <f>SUM(H36:L36)</f>
        <v>407</v>
      </c>
      <c r="N36" s="201">
        <v>83</v>
      </c>
      <c r="O36" s="201">
        <v>106</v>
      </c>
      <c r="P36" s="201">
        <v>83</v>
      </c>
      <c r="Q36" s="207">
        <v>87</v>
      </c>
      <c r="R36" s="211">
        <v>100</v>
      </c>
      <c r="S36" s="210">
        <f>SUM(N36:R36)</f>
        <v>459</v>
      </c>
      <c r="T36" s="211">
        <v>109</v>
      </c>
      <c r="U36" s="211">
        <v>50</v>
      </c>
      <c r="V36" s="212">
        <v>85</v>
      </c>
      <c r="W36" s="207">
        <v>69</v>
      </c>
      <c r="X36" s="211">
        <v>68</v>
      </c>
      <c r="Y36" s="312">
        <f>SUM(T36:X36)</f>
        <v>381</v>
      </c>
      <c r="Z36" s="2"/>
      <c r="AA36" s="2"/>
      <c r="AB36" s="2"/>
      <c r="AC36" s="2"/>
      <c r="AD36" s="2"/>
      <c r="AE36" s="2"/>
      <c r="AF36" s="2"/>
    </row>
    <row r="37" spans="1:32" ht="18.600000000000001">
      <c r="A37" s="2"/>
      <c r="B37" s="21"/>
      <c r="C37" s="214">
        <v>32</v>
      </c>
      <c r="D37" s="311" t="s">
        <v>66</v>
      </c>
      <c r="E37" s="206"/>
      <c r="F37" s="209">
        <v>44601</v>
      </c>
      <c r="G37" s="213">
        <f>SUM(H37:L37,N37:R37,T37:X37)</f>
        <v>1181</v>
      </c>
      <c r="H37" s="201">
        <v>48</v>
      </c>
      <c r="I37" s="201">
        <v>67</v>
      </c>
      <c r="J37" s="201">
        <v>90</v>
      </c>
      <c r="K37" s="207">
        <v>70</v>
      </c>
      <c r="L37" s="201">
        <v>68</v>
      </c>
      <c r="M37" s="210">
        <f>SUM(H37:L37)</f>
        <v>343</v>
      </c>
      <c r="N37" s="201">
        <v>70</v>
      </c>
      <c r="O37" s="201">
        <v>101</v>
      </c>
      <c r="P37" s="201">
        <v>75</v>
      </c>
      <c r="Q37" s="207">
        <v>80</v>
      </c>
      <c r="R37" s="212">
        <v>89</v>
      </c>
      <c r="S37" s="210">
        <f>SUM(N37:R37)</f>
        <v>415</v>
      </c>
      <c r="T37" s="323">
        <v>89</v>
      </c>
      <c r="U37" s="212">
        <v>72</v>
      </c>
      <c r="V37" s="212">
        <v>87</v>
      </c>
      <c r="W37" s="207">
        <v>86</v>
      </c>
      <c r="X37" s="211">
        <v>89</v>
      </c>
      <c r="Y37" s="312">
        <f>SUM(T37:X37)</f>
        <v>423</v>
      </c>
      <c r="Z37" s="2"/>
      <c r="AA37" s="2"/>
      <c r="AB37" s="2"/>
      <c r="AC37" s="2"/>
      <c r="AD37" s="2"/>
      <c r="AE37" s="2"/>
      <c r="AF37" s="2"/>
    </row>
    <row r="38" spans="1:32" ht="18.600000000000001">
      <c r="A38" s="2"/>
      <c r="B38" s="21"/>
      <c r="C38" s="214">
        <v>33</v>
      </c>
      <c r="D38" s="311" t="s">
        <v>50</v>
      </c>
      <c r="E38" s="58"/>
      <c r="F38" s="209"/>
      <c r="G38" s="213">
        <f t="shared" ref="G7:G39" si="0">SUM(H38:L38,N38:R38,T38:X38)</f>
        <v>0</v>
      </c>
      <c r="H38" s="201"/>
      <c r="I38" s="201"/>
      <c r="J38" s="201"/>
      <c r="K38" s="207"/>
      <c r="L38" s="201"/>
      <c r="M38" s="210">
        <f t="shared" ref="M7:M39" si="1">SUM(H38:L38)</f>
        <v>0</v>
      </c>
      <c r="N38" s="201"/>
      <c r="O38" s="201"/>
      <c r="P38" s="201"/>
      <c r="Q38" s="201"/>
      <c r="R38" s="201"/>
      <c r="S38" s="210">
        <f t="shared" ref="S7:S39" si="2">SUM(N38:R38)</f>
        <v>0</v>
      </c>
      <c r="T38" s="201"/>
      <c r="U38" s="212"/>
      <c r="V38" s="212"/>
      <c r="W38" s="207"/>
      <c r="X38" s="211"/>
      <c r="Y38" s="312">
        <f t="shared" ref="Y7:Y39" si="3">SUM(T38:X38)</f>
        <v>0</v>
      </c>
      <c r="Z38" s="2"/>
      <c r="AA38" s="2"/>
      <c r="AB38" s="2"/>
      <c r="AC38" s="2"/>
      <c r="AD38" s="2"/>
      <c r="AE38" s="2"/>
      <c r="AF38" s="2"/>
    </row>
    <row r="39" spans="1:32" ht="19.2" thickBot="1">
      <c r="A39" s="2"/>
      <c r="B39" s="21"/>
      <c r="C39" s="214">
        <v>34</v>
      </c>
      <c r="D39" s="314" t="s">
        <v>63</v>
      </c>
      <c r="E39" s="315"/>
      <c r="F39" s="316"/>
      <c r="G39" s="359">
        <f t="shared" si="0"/>
        <v>0</v>
      </c>
      <c r="H39" s="317"/>
      <c r="I39" s="317"/>
      <c r="J39" s="317"/>
      <c r="K39" s="318"/>
      <c r="L39" s="317"/>
      <c r="M39" s="319">
        <f t="shared" si="1"/>
        <v>0</v>
      </c>
      <c r="N39" s="317"/>
      <c r="O39" s="317"/>
      <c r="P39" s="317"/>
      <c r="Q39" s="317"/>
      <c r="R39" s="317"/>
      <c r="S39" s="319">
        <f t="shared" si="2"/>
        <v>0</v>
      </c>
      <c r="T39" s="317"/>
      <c r="U39" s="320"/>
      <c r="V39" s="320"/>
      <c r="W39" s="318"/>
      <c r="X39" s="321"/>
      <c r="Y39" s="322">
        <f t="shared" si="3"/>
        <v>0</v>
      </c>
      <c r="Z39" s="2"/>
      <c r="AA39" s="2"/>
      <c r="AB39" s="2"/>
      <c r="AC39" s="2"/>
      <c r="AD39" s="2"/>
      <c r="AE39" s="2"/>
      <c r="AF39" s="2"/>
    </row>
    <row r="40" spans="1:32" ht="18.600000000000001">
      <c r="A40" s="2"/>
      <c r="B40" s="21"/>
      <c r="C40" s="214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"/>
      <c r="AA40" s="2"/>
      <c r="AB40" s="2"/>
      <c r="AC40" s="2"/>
      <c r="AD40" s="2"/>
      <c r="AE40" s="2"/>
      <c r="AF40" s="2"/>
    </row>
    <row r="41" spans="1:32" ht="18.600000000000001">
      <c r="A41" s="2"/>
      <c r="B41" s="21"/>
      <c r="C41" s="21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8.600000000000001">
      <c r="A42" s="2"/>
      <c r="B42" s="21"/>
      <c r="C42" s="58"/>
      <c r="D42" s="58"/>
      <c r="E42" s="58"/>
      <c r="F42" s="30"/>
      <c r="G42" s="30"/>
      <c r="H42" s="13"/>
      <c r="I42" s="13"/>
      <c r="J42" s="13"/>
      <c r="K42" s="30"/>
      <c r="L42" s="13"/>
      <c r="M42" s="13"/>
      <c r="N42" s="13"/>
      <c r="O42" s="13"/>
      <c r="P42" s="13"/>
      <c r="Q42" s="30"/>
      <c r="R42" s="17"/>
      <c r="S42" s="13"/>
      <c r="T42" s="13"/>
      <c r="U42" s="13"/>
      <c r="V42" s="13"/>
      <c r="W42" s="30"/>
      <c r="X42" s="2"/>
      <c r="Y42" s="2"/>
      <c r="Z42" s="2"/>
      <c r="AA42" s="2"/>
      <c r="AB42" s="2"/>
      <c r="AC42" s="2"/>
      <c r="AD42" s="2"/>
      <c r="AE42" s="2"/>
      <c r="AF42" s="2"/>
    </row>
    <row r="43" spans="1:3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</sheetData>
  <sortState xmlns:xlrd2="http://schemas.microsoft.com/office/spreadsheetml/2017/richdata2" ref="D6:Y37">
    <sortCondition descending="1" ref="G6:G37"/>
  </sortState>
  <mergeCells count="2">
    <mergeCell ref="C2:X2"/>
    <mergeCell ref="D4:Y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Voorblad</vt:lpstr>
      <vt:lpstr>Daguitslag</vt:lpstr>
      <vt:lpstr>Persoonlijke score</vt:lpstr>
      <vt:lpstr>Tussenstand competite</vt:lpstr>
      <vt:lpstr>stand op gemid</vt:lpstr>
      <vt:lpstr>Speciale score</vt:lpstr>
      <vt:lpstr>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in 't Veld</dc:creator>
  <cp:lastModifiedBy>Wijnand</cp:lastModifiedBy>
  <cp:lastPrinted>2021-10-20T07:33:47Z</cp:lastPrinted>
  <dcterms:created xsi:type="dcterms:W3CDTF">2020-09-18T09:37:10Z</dcterms:created>
  <dcterms:modified xsi:type="dcterms:W3CDTF">2022-02-24T13:28:59Z</dcterms:modified>
</cp:coreProperties>
</file>